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Budova náhradního..." sheetId="2" r:id="rId2"/>
    <sheet name="SO 02 - Budova náhradního..." sheetId="3" r:id="rId3"/>
    <sheet name="SO 03 - Oprava oplocení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Budova náhradního...'!$C$141:$K$576</definedName>
    <definedName name="_xlnm.Print_Area" localSheetId="1">'SO 01 - Budova náhradního...'!$C$4:$J$76,'SO 01 - Budova náhradního...'!$C$82:$J$123,'SO 01 - Budova náhradního...'!$C$129:$K$576</definedName>
    <definedName name="_xlnm.Print_Titles" localSheetId="1">'SO 01 - Budova náhradního...'!$141:$141</definedName>
    <definedName name="_xlnm._FilterDatabase" localSheetId="2" hidden="1">'SO 02 - Budova náhradního...'!$C$134:$K$398</definedName>
    <definedName name="_xlnm.Print_Area" localSheetId="2">'SO 02 - Budova náhradního...'!$C$4:$J$76,'SO 02 - Budova náhradního...'!$C$82:$J$116,'SO 02 - Budova náhradního...'!$C$122:$K$398</definedName>
    <definedName name="_xlnm.Print_Titles" localSheetId="2">'SO 02 - Budova náhradního...'!$134:$134</definedName>
    <definedName name="_xlnm._FilterDatabase" localSheetId="3" hidden="1">'SO 03 - Oprava oplocení'!$C$126:$K$214</definedName>
    <definedName name="_xlnm.Print_Area" localSheetId="3">'SO 03 - Oprava oplocení'!$C$4:$J$76,'SO 03 - Oprava oplocení'!$C$82:$J$108,'SO 03 - Oprava oplocení'!$C$114:$K$214</definedName>
    <definedName name="_xlnm.Print_Titles" localSheetId="3">'SO 03 - Oprava oplocení'!$126:$126</definedName>
  </definedNames>
  <calcPr/>
</workbook>
</file>

<file path=xl/calcChain.xml><?xml version="1.0" encoding="utf-8"?>
<calcChain xmlns="http://schemas.openxmlformats.org/spreadsheetml/2006/main">
  <c i="4" l="1" r="J202"/>
  <c r="J37"/>
  <c r="J36"/>
  <c i="1" r="AY97"/>
  <c i="4" r="J35"/>
  <c i="1" r="AX97"/>
  <c i="4" r="BI214"/>
  <c r="BH214"/>
  <c r="BF214"/>
  <c r="BE214"/>
  <c r="T214"/>
  <c r="T213"/>
  <c r="T212"/>
  <c r="R214"/>
  <c r="R213"/>
  <c r="R212"/>
  <c r="P214"/>
  <c r="P213"/>
  <c r="P212"/>
  <c r="BI208"/>
  <c r="BH208"/>
  <c r="BF208"/>
  <c r="BE208"/>
  <c r="T208"/>
  <c r="R208"/>
  <c r="P208"/>
  <c r="BI204"/>
  <c r="BH204"/>
  <c r="BF204"/>
  <c r="BE204"/>
  <c r="T204"/>
  <c r="R204"/>
  <c r="P204"/>
  <c r="J104"/>
  <c r="BI201"/>
  <c r="BH201"/>
  <c r="BF201"/>
  <c r="BE201"/>
  <c r="T201"/>
  <c r="T200"/>
  <c r="R201"/>
  <c r="R200"/>
  <c r="P201"/>
  <c r="P200"/>
  <c r="BI199"/>
  <c r="BH199"/>
  <c r="BF199"/>
  <c r="BE199"/>
  <c r="T199"/>
  <c r="R199"/>
  <c r="P199"/>
  <c r="BI196"/>
  <c r="BH196"/>
  <c r="BF196"/>
  <c r="BE196"/>
  <c r="T196"/>
  <c r="R196"/>
  <c r="P196"/>
  <c r="BI195"/>
  <c r="BH195"/>
  <c r="BF195"/>
  <c r="BE195"/>
  <c r="T195"/>
  <c r="R195"/>
  <c r="P195"/>
  <c r="BI194"/>
  <c r="BH194"/>
  <c r="BF194"/>
  <c r="BE194"/>
  <c r="T194"/>
  <c r="R194"/>
  <c r="P194"/>
  <c r="BI193"/>
  <c r="BH193"/>
  <c r="BF193"/>
  <c r="BE193"/>
  <c r="T193"/>
  <c r="R193"/>
  <c r="P193"/>
  <c r="BI191"/>
  <c r="BH191"/>
  <c r="BF191"/>
  <c r="BE191"/>
  <c r="T191"/>
  <c r="R191"/>
  <c r="P191"/>
  <c r="BI190"/>
  <c r="BH190"/>
  <c r="BF190"/>
  <c r="BE190"/>
  <c r="T190"/>
  <c r="R190"/>
  <c r="P190"/>
  <c r="BI187"/>
  <c r="BH187"/>
  <c r="BF187"/>
  <c r="BE187"/>
  <c r="T187"/>
  <c r="R187"/>
  <c r="P187"/>
  <c r="BI184"/>
  <c r="BH184"/>
  <c r="BF184"/>
  <c r="BE184"/>
  <c r="T184"/>
  <c r="R184"/>
  <c r="P184"/>
  <c r="BI182"/>
  <c r="BH182"/>
  <c r="BF182"/>
  <c r="BE182"/>
  <c r="T182"/>
  <c r="R182"/>
  <c r="P182"/>
  <c r="BI181"/>
  <c r="BH181"/>
  <c r="BF181"/>
  <c r="BE181"/>
  <c r="T181"/>
  <c r="R181"/>
  <c r="P181"/>
  <c r="BI178"/>
  <c r="BH178"/>
  <c r="BF178"/>
  <c r="BE178"/>
  <c r="T178"/>
  <c r="R178"/>
  <c r="P178"/>
  <c r="BI177"/>
  <c r="BH177"/>
  <c r="BF177"/>
  <c r="BE177"/>
  <c r="T177"/>
  <c r="R177"/>
  <c r="P177"/>
  <c r="BI176"/>
  <c r="BH176"/>
  <c r="BF176"/>
  <c r="BE176"/>
  <c r="T176"/>
  <c r="R176"/>
  <c r="P176"/>
  <c r="BI175"/>
  <c r="BH175"/>
  <c r="BF175"/>
  <c r="BE175"/>
  <c r="T175"/>
  <c r="R175"/>
  <c r="P175"/>
  <c r="BI174"/>
  <c r="BH174"/>
  <c r="BF174"/>
  <c r="BE174"/>
  <c r="T174"/>
  <c r="R174"/>
  <c r="P174"/>
  <c r="BI173"/>
  <c r="BH173"/>
  <c r="BF173"/>
  <c r="BE173"/>
  <c r="T173"/>
  <c r="R173"/>
  <c r="P173"/>
  <c r="BI172"/>
  <c r="BH172"/>
  <c r="BF172"/>
  <c r="BE172"/>
  <c r="T172"/>
  <c r="R172"/>
  <c r="P172"/>
  <c r="BI171"/>
  <c r="BH171"/>
  <c r="BF171"/>
  <c r="BE171"/>
  <c r="T171"/>
  <c r="R171"/>
  <c r="P171"/>
  <c r="BI170"/>
  <c r="BH170"/>
  <c r="BF170"/>
  <c r="BE170"/>
  <c r="T170"/>
  <c r="R170"/>
  <c r="P170"/>
  <c r="BI167"/>
  <c r="BH167"/>
  <c r="BF167"/>
  <c r="BE167"/>
  <c r="T167"/>
  <c r="R167"/>
  <c r="P167"/>
  <c r="BI163"/>
  <c r="BH163"/>
  <c r="BF163"/>
  <c r="BE163"/>
  <c r="T163"/>
  <c r="R163"/>
  <c r="P163"/>
  <c r="BI162"/>
  <c r="BH162"/>
  <c r="BF162"/>
  <c r="BE162"/>
  <c r="T162"/>
  <c r="R162"/>
  <c r="P162"/>
  <c r="BI161"/>
  <c r="BH161"/>
  <c r="BF161"/>
  <c r="BE161"/>
  <c r="T161"/>
  <c r="R161"/>
  <c r="P161"/>
  <c r="BI158"/>
  <c r="BH158"/>
  <c r="BF158"/>
  <c r="BE158"/>
  <c r="T158"/>
  <c r="R158"/>
  <c r="P158"/>
  <c r="BI154"/>
  <c r="BH154"/>
  <c r="BF154"/>
  <c r="BE154"/>
  <c r="T154"/>
  <c r="R154"/>
  <c r="P154"/>
  <c r="BI150"/>
  <c r="BH150"/>
  <c r="BF150"/>
  <c r="BE150"/>
  <c r="T150"/>
  <c r="R150"/>
  <c r="P150"/>
  <c r="BI145"/>
  <c r="BH145"/>
  <c r="BF145"/>
  <c r="BE145"/>
  <c r="T145"/>
  <c r="R145"/>
  <c r="P145"/>
  <c r="BI142"/>
  <c r="BH142"/>
  <c r="BF142"/>
  <c r="BE142"/>
  <c r="T142"/>
  <c r="R142"/>
  <c r="P142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4"/>
  <c r="BH134"/>
  <c r="BF134"/>
  <c r="BE134"/>
  <c r="T134"/>
  <c r="R134"/>
  <c r="P134"/>
  <c r="BI130"/>
  <c r="BH130"/>
  <c r="BF130"/>
  <c r="BE130"/>
  <c r="T130"/>
  <c r="R130"/>
  <c r="P130"/>
  <c r="F121"/>
  <c r="E119"/>
  <c r="F89"/>
  <c r="E87"/>
  <c r="J24"/>
  <c r="E24"/>
  <c r="J92"/>
  <c r="J23"/>
  <c r="J21"/>
  <c r="E21"/>
  <c r="J91"/>
  <c r="J20"/>
  <c r="J18"/>
  <c r="E18"/>
  <c r="F124"/>
  <c r="J17"/>
  <c r="J15"/>
  <c r="E15"/>
  <c r="F123"/>
  <c r="J14"/>
  <c r="J12"/>
  <c r="J121"/>
  <c r="E7"/>
  <c r="E85"/>
  <c i="3" r="J37"/>
  <c r="J36"/>
  <c i="1" r="AY96"/>
  <c i="3" r="J35"/>
  <c i="1" r="AX96"/>
  <c i="3" r="BI395"/>
  <c r="BH395"/>
  <c r="BF395"/>
  <c r="BE395"/>
  <c r="T395"/>
  <c r="R395"/>
  <c r="P395"/>
  <c r="BI391"/>
  <c r="BH391"/>
  <c r="BF391"/>
  <c r="BE391"/>
  <c r="T391"/>
  <c r="R391"/>
  <c r="P391"/>
  <c r="BI387"/>
  <c r="BH387"/>
  <c r="BF387"/>
  <c r="BE387"/>
  <c r="T387"/>
  <c r="R387"/>
  <c r="P387"/>
  <c r="BI381"/>
  <c r="BH381"/>
  <c r="BF381"/>
  <c r="BE381"/>
  <c r="T381"/>
  <c r="R381"/>
  <c r="P381"/>
  <c r="BI379"/>
  <c r="BH379"/>
  <c r="BF379"/>
  <c r="BE379"/>
  <c r="T379"/>
  <c r="R379"/>
  <c r="P379"/>
  <c r="BI376"/>
  <c r="BH376"/>
  <c r="BF376"/>
  <c r="BE376"/>
  <c r="T376"/>
  <c r="R376"/>
  <c r="P376"/>
  <c r="BI374"/>
  <c r="BH374"/>
  <c r="BF374"/>
  <c r="BE374"/>
  <c r="T374"/>
  <c r="R374"/>
  <c r="P374"/>
  <c r="BI373"/>
  <c r="BH373"/>
  <c r="BF373"/>
  <c r="BE373"/>
  <c r="T373"/>
  <c r="R373"/>
  <c r="P373"/>
  <c r="BI372"/>
  <c r="BH372"/>
  <c r="BF372"/>
  <c r="BE372"/>
  <c r="T372"/>
  <c r="R372"/>
  <c r="P372"/>
  <c r="BI368"/>
  <c r="BH368"/>
  <c r="BF368"/>
  <c r="BE368"/>
  <c r="T368"/>
  <c r="R368"/>
  <c r="P368"/>
  <c r="BI367"/>
  <c r="BH367"/>
  <c r="BF367"/>
  <c r="BE367"/>
  <c r="T367"/>
  <c r="R367"/>
  <c r="P367"/>
  <c r="BI366"/>
  <c r="BH366"/>
  <c r="BF366"/>
  <c r="BE366"/>
  <c r="T366"/>
  <c r="R366"/>
  <c r="P366"/>
  <c r="BI365"/>
  <c r="BH365"/>
  <c r="BF365"/>
  <c r="BE365"/>
  <c r="T365"/>
  <c r="R365"/>
  <c r="P365"/>
  <c r="BI359"/>
  <c r="BH359"/>
  <c r="BF359"/>
  <c r="BE359"/>
  <c r="T359"/>
  <c r="R359"/>
  <c r="P359"/>
  <c r="BI358"/>
  <c r="BH358"/>
  <c r="BF358"/>
  <c r="BE358"/>
  <c r="T358"/>
  <c r="R358"/>
  <c r="P358"/>
  <c r="BI357"/>
  <c r="BH357"/>
  <c r="BF357"/>
  <c r="BE357"/>
  <c r="T357"/>
  <c r="R357"/>
  <c r="P357"/>
  <c r="BI355"/>
  <c r="BH355"/>
  <c r="BF355"/>
  <c r="BE355"/>
  <c r="T355"/>
  <c r="T354"/>
  <c r="R355"/>
  <c r="R354"/>
  <c r="P355"/>
  <c r="P354"/>
  <c r="BI351"/>
  <c r="BH351"/>
  <c r="BF351"/>
  <c r="BE351"/>
  <c r="T351"/>
  <c r="R351"/>
  <c r="P351"/>
  <c r="BI350"/>
  <c r="BH350"/>
  <c r="BF350"/>
  <c r="BE350"/>
  <c r="T350"/>
  <c r="R350"/>
  <c r="P350"/>
  <c r="BI349"/>
  <c r="BH349"/>
  <c r="BF349"/>
  <c r="BE349"/>
  <c r="T349"/>
  <c r="R349"/>
  <c r="P349"/>
  <c r="BI348"/>
  <c r="BH348"/>
  <c r="BF348"/>
  <c r="BE348"/>
  <c r="T348"/>
  <c r="R348"/>
  <c r="P348"/>
  <c r="BI347"/>
  <c r="BH347"/>
  <c r="BF347"/>
  <c r="BE347"/>
  <c r="T347"/>
  <c r="R347"/>
  <c r="P347"/>
  <c r="BI346"/>
  <c r="BH346"/>
  <c r="BF346"/>
  <c r="BE346"/>
  <c r="T346"/>
  <c r="R346"/>
  <c r="P346"/>
  <c r="BI345"/>
  <c r="BH345"/>
  <c r="BF345"/>
  <c r="BE345"/>
  <c r="T345"/>
  <c r="R345"/>
  <c r="P345"/>
  <c r="BI344"/>
  <c r="BH344"/>
  <c r="BF344"/>
  <c r="BE344"/>
  <c r="T344"/>
  <c r="R344"/>
  <c r="P344"/>
  <c r="BI343"/>
  <c r="BH343"/>
  <c r="BF343"/>
  <c r="BE343"/>
  <c r="T343"/>
  <c r="R343"/>
  <c r="P343"/>
  <c r="BI342"/>
  <c r="BH342"/>
  <c r="BF342"/>
  <c r="BE342"/>
  <c r="T342"/>
  <c r="R342"/>
  <c r="P342"/>
  <c r="BI341"/>
  <c r="BH341"/>
  <c r="BF341"/>
  <c r="BE341"/>
  <c r="T341"/>
  <c r="R341"/>
  <c r="P341"/>
  <c r="BI338"/>
  <c r="BH338"/>
  <c r="BF338"/>
  <c r="BE338"/>
  <c r="T338"/>
  <c r="R338"/>
  <c r="P338"/>
  <c r="BI336"/>
  <c r="BH336"/>
  <c r="BF336"/>
  <c r="BE336"/>
  <c r="T336"/>
  <c r="R336"/>
  <c r="P336"/>
  <c r="BI335"/>
  <c r="BH335"/>
  <c r="BF335"/>
  <c r="BE335"/>
  <c r="T335"/>
  <c r="R335"/>
  <c r="P335"/>
  <c r="BI332"/>
  <c r="BH332"/>
  <c r="BF332"/>
  <c r="BE332"/>
  <c r="T332"/>
  <c r="R332"/>
  <c r="P332"/>
  <c r="BI331"/>
  <c r="BH331"/>
  <c r="BF331"/>
  <c r="BE331"/>
  <c r="T331"/>
  <c r="R331"/>
  <c r="P331"/>
  <c r="BI330"/>
  <c r="BH330"/>
  <c r="BF330"/>
  <c r="BE330"/>
  <c r="T330"/>
  <c r="R330"/>
  <c r="P330"/>
  <c r="BI329"/>
  <c r="BH329"/>
  <c r="BF329"/>
  <c r="BE329"/>
  <c r="T329"/>
  <c r="R329"/>
  <c r="P329"/>
  <c r="BI327"/>
  <c r="BH327"/>
  <c r="BF327"/>
  <c r="BE327"/>
  <c r="T327"/>
  <c r="R327"/>
  <c r="P327"/>
  <c r="BI324"/>
  <c r="BH324"/>
  <c r="BF324"/>
  <c r="BE324"/>
  <c r="T324"/>
  <c r="R324"/>
  <c r="P324"/>
  <c r="BI321"/>
  <c r="BH321"/>
  <c r="BF321"/>
  <c r="BE321"/>
  <c r="T321"/>
  <c r="R321"/>
  <c r="P321"/>
  <c r="BI319"/>
  <c r="BH319"/>
  <c r="BF319"/>
  <c r="BE319"/>
  <c r="T319"/>
  <c r="R319"/>
  <c r="P319"/>
  <c r="BI318"/>
  <c r="BH318"/>
  <c r="BF318"/>
  <c r="BE318"/>
  <c r="T318"/>
  <c r="R318"/>
  <c r="P318"/>
  <c r="BI317"/>
  <c r="BH317"/>
  <c r="BF317"/>
  <c r="BE317"/>
  <c r="T317"/>
  <c r="R317"/>
  <c r="P317"/>
  <c r="BI313"/>
  <c r="BH313"/>
  <c r="BF313"/>
  <c r="BE313"/>
  <c r="T313"/>
  <c r="R313"/>
  <c r="P313"/>
  <c r="BI311"/>
  <c r="BH311"/>
  <c r="BF311"/>
  <c r="BE311"/>
  <c r="T311"/>
  <c r="R311"/>
  <c r="P311"/>
  <c r="BI310"/>
  <c r="BH310"/>
  <c r="BF310"/>
  <c r="BE310"/>
  <c r="T310"/>
  <c r="R310"/>
  <c r="P310"/>
  <c r="BI307"/>
  <c r="BH307"/>
  <c r="BF307"/>
  <c r="BE307"/>
  <c r="T307"/>
  <c r="R307"/>
  <c r="P307"/>
  <c r="BI305"/>
  <c r="BH305"/>
  <c r="BF305"/>
  <c r="BE305"/>
  <c r="T305"/>
  <c r="R305"/>
  <c r="P305"/>
  <c r="BI304"/>
  <c r="BH304"/>
  <c r="BF304"/>
  <c r="BE304"/>
  <c r="T304"/>
  <c r="R304"/>
  <c r="P304"/>
  <c r="BI303"/>
  <c r="BH303"/>
  <c r="BF303"/>
  <c r="BE303"/>
  <c r="T303"/>
  <c r="R303"/>
  <c r="P303"/>
  <c r="BI300"/>
  <c r="BH300"/>
  <c r="BF300"/>
  <c r="BE300"/>
  <c r="T300"/>
  <c r="R300"/>
  <c r="P300"/>
  <c r="BI296"/>
  <c r="BH296"/>
  <c r="BF296"/>
  <c r="BE296"/>
  <c r="T296"/>
  <c r="R296"/>
  <c r="P296"/>
  <c r="BI293"/>
  <c r="BH293"/>
  <c r="BF293"/>
  <c r="BE293"/>
  <c r="T293"/>
  <c r="R293"/>
  <c r="P293"/>
  <c r="BI290"/>
  <c r="BH290"/>
  <c r="BF290"/>
  <c r="BE290"/>
  <c r="T290"/>
  <c r="R290"/>
  <c r="P290"/>
  <c r="BI289"/>
  <c r="BH289"/>
  <c r="BF289"/>
  <c r="BE289"/>
  <c r="T289"/>
  <c r="R289"/>
  <c r="P289"/>
  <c r="BI288"/>
  <c r="BH288"/>
  <c r="BF288"/>
  <c r="BE288"/>
  <c r="T288"/>
  <c r="R288"/>
  <c r="P288"/>
  <c r="BI287"/>
  <c r="BH287"/>
  <c r="BF287"/>
  <c r="BE287"/>
  <c r="T287"/>
  <c r="R287"/>
  <c r="P287"/>
  <c r="BI285"/>
  <c r="BH285"/>
  <c r="BF285"/>
  <c r="BE285"/>
  <c r="T285"/>
  <c r="R285"/>
  <c r="P285"/>
  <c r="BI284"/>
  <c r="BH284"/>
  <c r="BF284"/>
  <c r="BE284"/>
  <c r="T284"/>
  <c r="R284"/>
  <c r="P284"/>
  <c r="BI277"/>
  <c r="BH277"/>
  <c r="BF277"/>
  <c r="BE277"/>
  <c r="T277"/>
  <c r="R277"/>
  <c r="P277"/>
  <c r="BI273"/>
  <c r="BH273"/>
  <c r="BF273"/>
  <c r="BE273"/>
  <c r="T273"/>
  <c r="R273"/>
  <c r="P273"/>
  <c r="BI269"/>
  <c r="BH269"/>
  <c r="BF269"/>
  <c r="BE269"/>
  <c r="T269"/>
  <c r="R269"/>
  <c r="P269"/>
  <c r="BI265"/>
  <c r="BH265"/>
  <c r="BF265"/>
  <c r="BE265"/>
  <c r="T265"/>
  <c r="R265"/>
  <c r="P265"/>
  <c r="BI261"/>
  <c r="BH261"/>
  <c r="BF261"/>
  <c r="BE261"/>
  <c r="T261"/>
  <c r="R261"/>
  <c r="P261"/>
  <c r="BI255"/>
  <c r="BH255"/>
  <c r="BF255"/>
  <c r="BE255"/>
  <c r="T255"/>
  <c r="R255"/>
  <c r="P255"/>
  <c r="BI254"/>
  <c r="BH254"/>
  <c r="BF254"/>
  <c r="BE254"/>
  <c r="T254"/>
  <c r="R254"/>
  <c r="P254"/>
  <c r="BI253"/>
  <c r="BH253"/>
  <c r="BF253"/>
  <c r="BE253"/>
  <c r="T253"/>
  <c r="R253"/>
  <c r="P253"/>
  <c r="BI252"/>
  <c r="BH252"/>
  <c r="BF252"/>
  <c r="BE252"/>
  <c r="T252"/>
  <c r="R252"/>
  <c r="P252"/>
  <c r="BI251"/>
  <c r="BH251"/>
  <c r="BF251"/>
  <c r="BE251"/>
  <c r="T251"/>
  <c r="R251"/>
  <c r="P251"/>
  <c r="BI250"/>
  <c r="BH250"/>
  <c r="BF250"/>
  <c r="BE250"/>
  <c r="T250"/>
  <c r="R250"/>
  <c r="P250"/>
  <c r="BI249"/>
  <c r="BH249"/>
  <c r="BF249"/>
  <c r="BE249"/>
  <c r="T249"/>
  <c r="R249"/>
  <c r="P249"/>
  <c r="BI245"/>
  <c r="BH245"/>
  <c r="BF245"/>
  <c r="BE245"/>
  <c r="T245"/>
  <c r="R245"/>
  <c r="P245"/>
  <c r="BI241"/>
  <c r="BH241"/>
  <c r="BF241"/>
  <c r="BE241"/>
  <c r="T241"/>
  <c r="R241"/>
  <c r="P241"/>
  <c r="BI237"/>
  <c r="BH237"/>
  <c r="BF237"/>
  <c r="BE237"/>
  <c r="T237"/>
  <c r="R237"/>
  <c r="P237"/>
  <c r="BI236"/>
  <c r="BH236"/>
  <c r="BF236"/>
  <c r="BE236"/>
  <c r="T236"/>
  <c r="R236"/>
  <c r="P236"/>
  <c r="BI232"/>
  <c r="BH232"/>
  <c r="BF232"/>
  <c r="BE232"/>
  <c r="T232"/>
  <c r="R232"/>
  <c r="P232"/>
  <c r="BI227"/>
  <c r="BH227"/>
  <c r="BF227"/>
  <c r="BE227"/>
  <c r="T227"/>
  <c r="R227"/>
  <c r="P227"/>
  <c r="BI223"/>
  <c r="BH223"/>
  <c r="BF223"/>
  <c r="BE223"/>
  <c r="T223"/>
  <c r="R223"/>
  <c r="P223"/>
  <c r="BI222"/>
  <c r="BH222"/>
  <c r="BF222"/>
  <c r="BE222"/>
  <c r="T222"/>
  <c r="R222"/>
  <c r="P222"/>
  <c r="BI221"/>
  <c r="BH221"/>
  <c r="BF221"/>
  <c r="BE221"/>
  <c r="T221"/>
  <c r="R221"/>
  <c r="P221"/>
  <c r="BI220"/>
  <c r="BH220"/>
  <c r="BF220"/>
  <c r="BE220"/>
  <c r="T220"/>
  <c r="R220"/>
  <c r="P220"/>
  <c r="BI216"/>
  <c r="BH216"/>
  <c r="BF216"/>
  <c r="BE216"/>
  <c r="T216"/>
  <c r="R216"/>
  <c r="P216"/>
  <c r="BI215"/>
  <c r="BH215"/>
  <c r="BF215"/>
  <c r="BE215"/>
  <c r="T215"/>
  <c r="R215"/>
  <c r="P215"/>
  <c r="BI214"/>
  <c r="BH214"/>
  <c r="BF214"/>
  <c r="BE214"/>
  <c r="T214"/>
  <c r="R214"/>
  <c r="P214"/>
  <c r="BI213"/>
  <c r="BH213"/>
  <c r="BF213"/>
  <c r="BE213"/>
  <c r="T213"/>
  <c r="R213"/>
  <c r="P213"/>
  <c r="BI212"/>
  <c r="BH212"/>
  <c r="BF212"/>
  <c r="BE212"/>
  <c r="T212"/>
  <c r="R212"/>
  <c r="P212"/>
  <c r="BI211"/>
  <c r="BH211"/>
  <c r="BF211"/>
  <c r="BE211"/>
  <c r="T211"/>
  <c r="R211"/>
  <c r="P211"/>
  <c r="BI210"/>
  <c r="BH210"/>
  <c r="BF210"/>
  <c r="BE210"/>
  <c r="T210"/>
  <c r="R210"/>
  <c r="P210"/>
  <c r="BI209"/>
  <c r="BH209"/>
  <c r="BF209"/>
  <c r="BE209"/>
  <c r="T209"/>
  <c r="R209"/>
  <c r="P209"/>
  <c r="BI202"/>
  <c r="BH202"/>
  <c r="BF202"/>
  <c r="BE202"/>
  <c r="T202"/>
  <c r="R202"/>
  <c r="P202"/>
  <c r="BI195"/>
  <c r="BH195"/>
  <c r="BF195"/>
  <c r="BE195"/>
  <c r="T195"/>
  <c r="R195"/>
  <c r="P195"/>
  <c r="BI188"/>
  <c r="BH188"/>
  <c r="BF188"/>
  <c r="BE188"/>
  <c r="T188"/>
  <c r="R188"/>
  <c r="P188"/>
  <c r="BI184"/>
  <c r="BH184"/>
  <c r="BF184"/>
  <c r="BE184"/>
  <c r="T184"/>
  <c r="R184"/>
  <c r="P184"/>
  <c r="BI180"/>
  <c r="BH180"/>
  <c r="BF180"/>
  <c r="BE180"/>
  <c r="T180"/>
  <c r="R180"/>
  <c r="P180"/>
  <c r="BI176"/>
  <c r="BH176"/>
  <c r="BF176"/>
  <c r="BE176"/>
  <c r="T176"/>
  <c r="R176"/>
  <c r="P176"/>
  <c r="BI171"/>
  <c r="BH171"/>
  <c r="BF171"/>
  <c r="BE171"/>
  <c r="T171"/>
  <c r="T170"/>
  <c r="R171"/>
  <c r="R170"/>
  <c r="P171"/>
  <c r="P170"/>
  <c r="BI166"/>
  <c r="BH166"/>
  <c r="BF166"/>
  <c r="BE166"/>
  <c r="T166"/>
  <c r="R166"/>
  <c r="P166"/>
  <c r="BI165"/>
  <c r="BH165"/>
  <c r="BF165"/>
  <c r="BE165"/>
  <c r="T165"/>
  <c r="R165"/>
  <c r="P165"/>
  <c r="BI163"/>
  <c r="BH163"/>
  <c r="BF163"/>
  <c r="BE163"/>
  <c r="T163"/>
  <c r="R163"/>
  <c r="P163"/>
  <c r="BI159"/>
  <c r="BH159"/>
  <c r="BF159"/>
  <c r="BE159"/>
  <c r="T159"/>
  <c r="R159"/>
  <c r="P159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2"/>
  <c r="BH152"/>
  <c r="BF152"/>
  <c r="BE152"/>
  <c r="T152"/>
  <c r="R152"/>
  <c r="P152"/>
  <c r="BI148"/>
  <c r="BH148"/>
  <c r="BF148"/>
  <c r="BE148"/>
  <c r="T148"/>
  <c r="R148"/>
  <c r="P148"/>
  <c r="BI146"/>
  <c r="BH146"/>
  <c r="BF146"/>
  <c r="BE146"/>
  <c r="T146"/>
  <c r="R146"/>
  <c r="P146"/>
  <c r="BI145"/>
  <c r="BH145"/>
  <c r="BF145"/>
  <c r="BE145"/>
  <c r="T145"/>
  <c r="R145"/>
  <c r="P145"/>
  <c r="BI144"/>
  <c r="BH144"/>
  <c r="BF144"/>
  <c r="BE144"/>
  <c r="T144"/>
  <c r="R144"/>
  <c r="P144"/>
  <c r="BI143"/>
  <c r="BH143"/>
  <c r="BF143"/>
  <c r="BE143"/>
  <c r="T143"/>
  <c r="R143"/>
  <c r="P143"/>
  <c r="BI140"/>
  <c r="BH140"/>
  <c r="BF140"/>
  <c r="BE140"/>
  <c r="T140"/>
  <c r="R140"/>
  <c r="P140"/>
  <c r="BI139"/>
  <c r="BH139"/>
  <c r="BF139"/>
  <c r="BE139"/>
  <c r="T139"/>
  <c r="R139"/>
  <c r="P139"/>
  <c r="BI138"/>
  <c r="BH138"/>
  <c r="BF138"/>
  <c r="BE138"/>
  <c r="T138"/>
  <c r="R138"/>
  <c r="P138"/>
  <c r="F129"/>
  <c r="E127"/>
  <c r="F89"/>
  <c r="E87"/>
  <c r="J24"/>
  <c r="E24"/>
  <c r="J132"/>
  <c r="J23"/>
  <c r="J21"/>
  <c r="E21"/>
  <c r="J131"/>
  <c r="J20"/>
  <c r="J18"/>
  <c r="E18"/>
  <c r="F132"/>
  <c r="J17"/>
  <c r="J15"/>
  <c r="E15"/>
  <c r="F91"/>
  <c r="J14"/>
  <c r="J12"/>
  <c r="J89"/>
  <c r="E7"/>
  <c r="E125"/>
  <c i="2" r="J37"/>
  <c r="J36"/>
  <c i="1" r="AY95"/>
  <c i="2" r="J35"/>
  <c i="1" r="AX95"/>
  <c i="2" r="BI575"/>
  <c r="BH575"/>
  <c r="BF575"/>
  <c r="BE575"/>
  <c r="T575"/>
  <c r="T574"/>
  <c r="R575"/>
  <c r="R574"/>
  <c r="P575"/>
  <c r="P574"/>
  <c r="BI573"/>
  <c r="BH573"/>
  <c r="BF573"/>
  <c r="BE573"/>
  <c r="T573"/>
  <c r="T572"/>
  <c r="R573"/>
  <c r="R572"/>
  <c r="P573"/>
  <c r="P572"/>
  <c r="BI570"/>
  <c r="BH570"/>
  <c r="BF570"/>
  <c r="BE570"/>
  <c r="T570"/>
  <c r="T569"/>
  <c r="R570"/>
  <c r="R569"/>
  <c r="P570"/>
  <c r="P569"/>
  <c r="BI568"/>
  <c r="BH568"/>
  <c r="BF568"/>
  <c r="BE568"/>
  <c r="T568"/>
  <c r="T567"/>
  <c r="T566"/>
  <c r="R568"/>
  <c r="R567"/>
  <c r="R566"/>
  <c r="P568"/>
  <c r="P567"/>
  <c r="P566"/>
  <c r="BI565"/>
  <c r="BH565"/>
  <c r="BF565"/>
  <c r="BE565"/>
  <c r="T565"/>
  <c r="R565"/>
  <c r="P565"/>
  <c r="BI564"/>
  <c r="BH564"/>
  <c r="BF564"/>
  <c r="BE564"/>
  <c r="T564"/>
  <c r="R564"/>
  <c r="P564"/>
  <c r="BI563"/>
  <c r="BH563"/>
  <c r="BF563"/>
  <c r="BE563"/>
  <c r="T563"/>
  <c r="R563"/>
  <c r="P563"/>
  <c r="BI562"/>
  <c r="BH562"/>
  <c r="BF562"/>
  <c r="BE562"/>
  <c r="T562"/>
  <c r="R562"/>
  <c r="P562"/>
  <c r="BI561"/>
  <c r="BH561"/>
  <c r="BF561"/>
  <c r="BE561"/>
  <c r="T561"/>
  <c r="R561"/>
  <c r="P561"/>
  <c r="BI559"/>
  <c r="BH559"/>
  <c r="BF559"/>
  <c r="BE559"/>
  <c r="T559"/>
  <c r="R559"/>
  <c r="P559"/>
  <c r="BI558"/>
  <c r="BH558"/>
  <c r="BF558"/>
  <c r="BE558"/>
  <c r="T558"/>
  <c r="R558"/>
  <c r="P558"/>
  <c r="BI557"/>
  <c r="BH557"/>
  <c r="BF557"/>
  <c r="BE557"/>
  <c r="T557"/>
  <c r="R557"/>
  <c r="P557"/>
  <c r="BI556"/>
  <c r="BH556"/>
  <c r="BF556"/>
  <c r="BE556"/>
  <c r="T556"/>
  <c r="R556"/>
  <c r="P556"/>
  <c r="BI555"/>
  <c r="BH555"/>
  <c r="BF555"/>
  <c r="BE555"/>
  <c r="T555"/>
  <c r="R555"/>
  <c r="P555"/>
  <c r="BI554"/>
  <c r="BH554"/>
  <c r="BF554"/>
  <c r="BE554"/>
  <c r="T554"/>
  <c r="R554"/>
  <c r="P554"/>
  <c r="BI553"/>
  <c r="BH553"/>
  <c r="BF553"/>
  <c r="BE553"/>
  <c r="T553"/>
  <c r="R553"/>
  <c r="P553"/>
  <c r="BI552"/>
  <c r="BH552"/>
  <c r="BF552"/>
  <c r="BE552"/>
  <c r="T552"/>
  <c r="R552"/>
  <c r="P552"/>
  <c r="BI551"/>
  <c r="BH551"/>
  <c r="BF551"/>
  <c r="BE551"/>
  <c r="T551"/>
  <c r="R551"/>
  <c r="P551"/>
  <c r="BI550"/>
  <c r="BH550"/>
  <c r="BF550"/>
  <c r="BE550"/>
  <c r="T550"/>
  <c r="R550"/>
  <c r="P550"/>
  <c r="BI549"/>
  <c r="BH549"/>
  <c r="BF549"/>
  <c r="BE549"/>
  <c r="T549"/>
  <c r="R549"/>
  <c r="P549"/>
  <c r="BI548"/>
  <c r="BH548"/>
  <c r="BF548"/>
  <c r="BE548"/>
  <c r="T548"/>
  <c r="R548"/>
  <c r="P548"/>
  <c r="BI547"/>
  <c r="BH547"/>
  <c r="BF547"/>
  <c r="BE547"/>
  <c r="T547"/>
  <c r="R547"/>
  <c r="P547"/>
  <c r="BI546"/>
  <c r="BH546"/>
  <c r="BF546"/>
  <c r="BE546"/>
  <c r="T546"/>
  <c r="R546"/>
  <c r="P546"/>
  <c r="BI545"/>
  <c r="BH545"/>
  <c r="BF545"/>
  <c r="BE545"/>
  <c r="T545"/>
  <c r="R545"/>
  <c r="P545"/>
  <c r="BI544"/>
  <c r="BH544"/>
  <c r="BF544"/>
  <c r="BE544"/>
  <c r="T544"/>
  <c r="R544"/>
  <c r="P544"/>
  <c r="BI543"/>
  <c r="BH543"/>
  <c r="BF543"/>
  <c r="BE543"/>
  <c r="T543"/>
  <c r="R543"/>
  <c r="P543"/>
  <c r="BI542"/>
  <c r="BH542"/>
  <c r="BF542"/>
  <c r="BE542"/>
  <c r="T542"/>
  <c r="R542"/>
  <c r="P542"/>
  <c r="BI541"/>
  <c r="BH541"/>
  <c r="BF541"/>
  <c r="BE541"/>
  <c r="T541"/>
  <c r="R541"/>
  <c r="P541"/>
  <c r="BI540"/>
  <c r="BH540"/>
  <c r="BF540"/>
  <c r="BE540"/>
  <c r="T540"/>
  <c r="R540"/>
  <c r="P540"/>
  <c r="BI539"/>
  <c r="BH539"/>
  <c r="BF539"/>
  <c r="BE539"/>
  <c r="T539"/>
  <c r="R539"/>
  <c r="P539"/>
  <c r="BI538"/>
  <c r="BH538"/>
  <c r="BF538"/>
  <c r="BE538"/>
  <c r="T538"/>
  <c r="R538"/>
  <c r="P538"/>
  <c r="BI537"/>
  <c r="BH537"/>
  <c r="BF537"/>
  <c r="BE537"/>
  <c r="T537"/>
  <c r="R537"/>
  <c r="P537"/>
  <c r="BI536"/>
  <c r="BH536"/>
  <c r="BF536"/>
  <c r="BE536"/>
  <c r="T536"/>
  <c r="R536"/>
  <c r="P536"/>
  <c r="BI535"/>
  <c r="BH535"/>
  <c r="BF535"/>
  <c r="BE535"/>
  <c r="T535"/>
  <c r="R535"/>
  <c r="P535"/>
  <c r="BI534"/>
  <c r="BH534"/>
  <c r="BF534"/>
  <c r="BE534"/>
  <c r="T534"/>
  <c r="R534"/>
  <c r="P534"/>
  <c r="BI533"/>
  <c r="BH533"/>
  <c r="BF533"/>
  <c r="BE533"/>
  <c r="T533"/>
  <c r="R533"/>
  <c r="P533"/>
  <c r="BI532"/>
  <c r="BH532"/>
  <c r="BF532"/>
  <c r="BE532"/>
  <c r="T532"/>
  <c r="R532"/>
  <c r="P532"/>
  <c r="BI531"/>
  <c r="BH531"/>
  <c r="BF531"/>
  <c r="BE531"/>
  <c r="T531"/>
  <c r="R531"/>
  <c r="P531"/>
  <c r="BI530"/>
  <c r="BH530"/>
  <c r="BF530"/>
  <c r="BE530"/>
  <c r="T530"/>
  <c r="R530"/>
  <c r="P530"/>
  <c r="BI529"/>
  <c r="BH529"/>
  <c r="BF529"/>
  <c r="BE529"/>
  <c r="T529"/>
  <c r="R529"/>
  <c r="P529"/>
  <c r="BI528"/>
  <c r="BH528"/>
  <c r="BF528"/>
  <c r="BE528"/>
  <c r="T528"/>
  <c r="R528"/>
  <c r="P528"/>
  <c r="BI527"/>
  <c r="BH527"/>
  <c r="BF527"/>
  <c r="BE527"/>
  <c r="T527"/>
  <c r="R527"/>
  <c r="P527"/>
  <c r="BI526"/>
  <c r="BH526"/>
  <c r="BF526"/>
  <c r="BE526"/>
  <c r="T526"/>
  <c r="R526"/>
  <c r="P526"/>
  <c r="BI524"/>
  <c r="BH524"/>
  <c r="BF524"/>
  <c r="BE524"/>
  <c r="T524"/>
  <c r="R524"/>
  <c r="P524"/>
  <c r="BI520"/>
  <c r="BH520"/>
  <c r="BF520"/>
  <c r="BE520"/>
  <c r="T520"/>
  <c r="R520"/>
  <c r="P520"/>
  <c r="BI516"/>
  <c r="BH516"/>
  <c r="BF516"/>
  <c r="BE516"/>
  <c r="T516"/>
  <c r="R516"/>
  <c r="P516"/>
  <c r="BI514"/>
  <c r="BH514"/>
  <c r="BF514"/>
  <c r="BE514"/>
  <c r="T514"/>
  <c r="R514"/>
  <c r="P514"/>
  <c r="BI511"/>
  <c r="BH511"/>
  <c r="BF511"/>
  <c r="BE511"/>
  <c r="T511"/>
  <c r="R511"/>
  <c r="P511"/>
  <c r="BI509"/>
  <c r="BH509"/>
  <c r="BF509"/>
  <c r="BE509"/>
  <c r="T509"/>
  <c r="R509"/>
  <c r="P509"/>
  <c r="BI508"/>
  <c r="BH508"/>
  <c r="BF508"/>
  <c r="BE508"/>
  <c r="T508"/>
  <c r="R508"/>
  <c r="P508"/>
  <c r="BI507"/>
  <c r="BH507"/>
  <c r="BF507"/>
  <c r="BE507"/>
  <c r="T507"/>
  <c r="R507"/>
  <c r="P507"/>
  <c r="BI503"/>
  <c r="BH503"/>
  <c r="BF503"/>
  <c r="BE503"/>
  <c r="T503"/>
  <c r="R503"/>
  <c r="P503"/>
  <c r="BI502"/>
  <c r="BH502"/>
  <c r="BF502"/>
  <c r="BE502"/>
  <c r="T502"/>
  <c r="R502"/>
  <c r="P502"/>
  <c r="BI501"/>
  <c r="BH501"/>
  <c r="BF501"/>
  <c r="BE501"/>
  <c r="T501"/>
  <c r="R501"/>
  <c r="P501"/>
  <c r="BI500"/>
  <c r="BH500"/>
  <c r="BF500"/>
  <c r="BE500"/>
  <c r="T500"/>
  <c r="R500"/>
  <c r="P500"/>
  <c r="BI492"/>
  <c r="BH492"/>
  <c r="BF492"/>
  <c r="BE492"/>
  <c r="T492"/>
  <c r="R492"/>
  <c r="P492"/>
  <c r="BI491"/>
  <c r="BH491"/>
  <c r="BF491"/>
  <c r="BE491"/>
  <c r="T491"/>
  <c r="R491"/>
  <c r="P491"/>
  <c r="BI489"/>
  <c r="BH489"/>
  <c r="BF489"/>
  <c r="BE489"/>
  <c r="T489"/>
  <c r="R489"/>
  <c r="P489"/>
  <c r="BI481"/>
  <c r="BH481"/>
  <c r="BF481"/>
  <c r="BE481"/>
  <c r="T481"/>
  <c r="R481"/>
  <c r="P481"/>
  <c r="BI480"/>
  <c r="BH480"/>
  <c r="BF480"/>
  <c r="BE480"/>
  <c r="T480"/>
  <c r="R480"/>
  <c r="P480"/>
  <c r="BI478"/>
  <c r="BH478"/>
  <c r="BF478"/>
  <c r="BE478"/>
  <c r="T478"/>
  <c r="R478"/>
  <c r="P478"/>
  <c r="BI477"/>
  <c r="BH477"/>
  <c r="BF477"/>
  <c r="BE477"/>
  <c r="T477"/>
  <c r="R477"/>
  <c r="P477"/>
  <c r="BI476"/>
  <c r="BH476"/>
  <c r="BF476"/>
  <c r="BE476"/>
  <c r="T476"/>
  <c r="R476"/>
  <c r="P476"/>
  <c r="BI475"/>
  <c r="BH475"/>
  <c r="BF475"/>
  <c r="BE475"/>
  <c r="T475"/>
  <c r="R475"/>
  <c r="P475"/>
  <c r="BI474"/>
  <c r="BH474"/>
  <c r="BF474"/>
  <c r="BE474"/>
  <c r="T474"/>
  <c r="R474"/>
  <c r="P474"/>
  <c r="BI471"/>
  <c r="BH471"/>
  <c r="BF471"/>
  <c r="BE471"/>
  <c r="T471"/>
  <c r="R471"/>
  <c r="P471"/>
  <c r="BI463"/>
  <c r="BH463"/>
  <c r="BF463"/>
  <c r="BE463"/>
  <c r="T463"/>
  <c r="R463"/>
  <c r="P463"/>
  <c r="BI462"/>
  <c r="BH462"/>
  <c r="BF462"/>
  <c r="BE462"/>
  <c r="T462"/>
  <c r="R462"/>
  <c r="P462"/>
  <c r="BI461"/>
  <c r="BH461"/>
  <c r="BF461"/>
  <c r="BE461"/>
  <c r="T461"/>
  <c r="R461"/>
  <c r="P461"/>
  <c r="BI459"/>
  <c r="BH459"/>
  <c r="BF459"/>
  <c r="BE459"/>
  <c r="T459"/>
  <c r="R459"/>
  <c r="P459"/>
  <c r="BI458"/>
  <c r="BH458"/>
  <c r="BF458"/>
  <c r="BE458"/>
  <c r="T458"/>
  <c r="R458"/>
  <c r="P458"/>
  <c r="BI457"/>
  <c r="BH457"/>
  <c r="BF457"/>
  <c r="BE457"/>
  <c r="T457"/>
  <c r="R457"/>
  <c r="P457"/>
  <c r="BI456"/>
  <c r="BH456"/>
  <c r="BF456"/>
  <c r="BE456"/>
  <c r="T456"/>
  <c r="R456"/>
  <c r="P456"/>
  <c r="BI455"/>
  <c r="BH455"/>
  <c r="BF455"/>
  <c r="BE455"/>
  <c r="T455"/>
  <c r="R455"/>
  <c r="P455"/>
  <c r="BI454"/>
  <c r="BH454"/>
  <c r="BF454"/>
  <c r="BE454"/>
  <c r="T454"/>
  <c r="R454"/>
  <c r="P454"/>
  <c r="BI453"/>
  <c r="BH453"/>
  <c r="BF453"/>
  <c r="BE453"/>
  <c r="T453"/>
  <c r="R453"/>
  <c r="P453"/>
  <c r="BI452"/>
  <c r="BH452"/>
  <c r="BF452"/>
  <c r="BE452"/>
  <c r="T452"/>
  <c r="R452"/>
  <c r="P452"/>
  <c r="BI451"/>
  <c r="BH451"/>
  <c r="BF451"/>
  <c r="BE451"/>
  <c r="T451"/>
  <c r="R451"/>
  <c r="P451"/>
  <c r="BI450"/>
  <c r="BH450"/>
  <c r="BF450"/>
  <c r="BE450"/>
  <c r="T450"/>
  <c r="R450"/>
  <c r="P450"/>
  <c r="BI449"/>
  <c r="BH449"/>
  <c r="BF449"/>
  <c r="BE449"/>
  <c r="T449"/>
  <c r="R449"/>
  <c r="P449"/>
  <c r="BI445"/>
  <c r="BH445"/>
  <c r="BF445"/>
  <c r="BE445"/>
  <c r="T445"/>
  <c r="R445"/>
  <c r="P445"/>
  <c r="BI442"/>
  <c r="BH442"/>
  <c r="BF442"/>
  <c r="BE442"/>
  <c r="T442"/>
  <c r="R442"/>
  <c r="P442"/>
  <c r="BI440"/>
  <c r="BH440"/>
  <c r="BF440"/>
  <c r="BE440"/>
  <c r="T440"/>
  <c r="R440"/>
  <c r="P440"/>
  <c r="BI437"/>
  <c r="BH437"/>
  <c r="BF437"/>
  <c r="BE437"/>
  <c r="T437"/>
  <c r="R437"/>
  <c r="P437"/>
  <c r="BI436"/>
  <c r="BH436"/>
  <c r="BF436"/>
  <c r="BE436"/>
  <c r="T436"/>
  <c r="R436"/>
  <c r="P436"/>
  <c r="BI433"/>
  <c r="BH433"/>
  <c r="BF433"/>
  <c r="BE433"/>
  <c r="T433"/>
  <c r="R433"/>
  <c r="P433"/>
  <c r="BI429"/>
  <c r="BH429"/>
  <c r="BF429"/>
  <c r="BE429"/>
  <c r="T429"/>
  <c r="R429"/>
  <c r="P429"/>
  <c r="BI423"/>
  <c r="BH423"/>
  <c r="BF423"/>
  <c r="BE423"/>
  <c r="T423"/>
  <c r="R423"/>
  <c r="P423"/>
  <c r="BI419"/>
  <c r="BH419"/>
  <c r="BF419"/>
  <c r="BE419"/>
  <c r="T419"/>
  <c r="R419"/>
  <c r="P419"/>
  <c r="BI415"/>
  <c r="BH415"/>
  <c r="BF415"/>
  <c r="BE415"/>
  <c r="T415"/>
  <c r="R415"/>
  <c r="P415"/>
  <c r="BI412"/>
  <c r="BH412"/>
  <c r="BF412"/>
  <c r="BE412"/>
  <c r="T412"/>
  <c r="R412"/>
  <c r="P412"/>
  <c r="BI409"/>
  <c r="BH409"/>
  <c r="BF409"/>
  <c r="BE409"/>
  <c r="T409"/>
  <c r="R409"/>
  <c r="P409"/>
  <c r="BI405"/>
  <c r="BH405"/>
  <c r="BF405"/>
  <c r="BE405"/>
  <c r="T405"/>
  <c r="R405"/>
  <c r="P405"/>
  <c r="BI402"/>
  <c r="BH402"/>
  <c r="BF402"/>
  <c r="BE402"/>
  <c r="T402"/>
  <c r="R402"/>
  <c r="P402"/>
  <c r="BI396"/>
  <c r="BH396"/>
  <c r="BF396"/>
  <c r="BE396"/>
  <c r="T396"/>
  <c r="R396"/>
  <c r="P396"/>
  <c r="BI392"/>
  <c r="BH392"/>
  <c r="BF392"/>
  <c r="BE392"/>
  <c r="T392"/>
  <c r="R392"/>
  <c r="P392"/>
  <c r="BI390"/>
  <c r="BH390"/>
  <c r="BF390"/>
  <c r="BE390"/>
  <c r="T390"/>
  <c r="R390"/>
  <c r="P390"/>
  <c r="BI389"/>
  <c r="BH389"/>
  <c r="BF389"/>
  <c r="BE389"/>
  <c r="T389"/>
  <c r="R389"/>
  <c r="P389"/>
  <c r="BI386"/>
  <c r="BH386"/>
  <c r="BF386"/>
  <c r="BE386"/>
  <c r="T386"/>
  <c r="R386"/>
  <c r="P386"/>
  <c r="BI385"/>
  <c r="BH385"/>
  <c r="BF385"/>
  <c r="BE385"/>
  <c r="T385"/>
  <c r="R385"/>
  <c r="P385"/>
  <c r="BI384"/>
  <c r="BH384"/>
  <c r="BF384"/>
  <c r="BE384"/>
  <c r="T384"/>
  <c r="R384"/>
  <c r="P384"/>
  <c r="BI381"/>
  <c r="BH381"/>
  <c r="BF381"/>
  <c r="BE381"/>
  <c r="T381"/>
  <c r="R381"/>
  <c r="P381"/>
  <c r="BI379"/>
  <c r="BH379"/>
  <c r="BF379"/>
  <c r="BE379"/>
  <c r="T379"/>
  <c r="R379"/>
  <c r="P379"/>
  <c r="BI378"/>
  <c r="BH378"/>
  <c r="BF378"/>
  <c r="BE378"/>
  <c r="T378"/>
  <c r="R378"/>
  <c r="P378"/>
  <c r="BI377"/>
  <c r="BH377"/>
  <c r="BF377"/>
  <c r="BE377"/>
  <c r="T377"/>
  <c r="R377"/>
  <c r="P377"/>
  <c r="BI376"/>
  <c r="BH376"/>
  <c r="BF376"/>
  <c r="BE376"/>
  <c r="T376"/>
  <c r="R376"/>
  <c r="P376"/>
  <c r="BI375"/>
  <c r="BH375"/>
  <c r="BF375"/>
  <c r="BE375"/>
  <c r="T375"/>
  <c r="R375"/>
  <c r="P375"/>
  <c r="BI374"/>
  <c r="BH374"/>
  <c r="BF374"/>
  <c r="BE374"/>
  <c r="T374"/>
  <c r="R374"/>
  <c r="P374"/>
  <c r="BI373"/>
  <c r="BH373"/>
  <c r="BF373"/>
  <c r="BE373"/>
  <c r="T373"/>
  <c r="R373"/>
  <c r="P373"/>
  <c r="BI372"/>
  <c r="BH372"/>
  <c r="BF372"/>
  <c r="BE372"/>
  <c r="T372"/>
  <c r="R372"/>
  <c r="P372"/>
  <c r="BI371"/>
  <c r="BH371"/>
  <c r="BF371"/>
  <c r="BE371"/>
  <c r="T371"/>
  <c r="R371"/>
  <c r="P371"/>
  <c r="BI370"/>
  <c r="BH370"/>
  <c r="BF370"/>
  <c r="BE370"/>
  <c r="T370"/>
  <c r="R370"/>
  <c r="P370"/>
  <c r="BI369"/>
  <c r="BH369"/>
  <c r="BF369"/>
  <c r="BE369"/>
  <c r="T369"/>
  <c r="R369"/>
  <c r="P369"/>
  <c r="BI368"/>
  <c r="BH368"/>
  <c r="BF368"/>
  <c r="BE368"/>
  <c r="T368"/>
  <c r="R368"/>
  <c r="P368"/>
  <c r="BI367"/>
  <c r="BH367"/>
  <c r="BF367"/>
  <c r="BE367"/>
  <c r="T367"/>
  <c r="R367"/>
  <c r="P367"/>
  <c r="BI366"/>
  <c r="BH366"/>
  <c r="BF366"/>
  <c r="BE366"/>
  <c r="T366"/>
  <c r="R366"/>
  <c r="P366"/>
  <c r="BI365"/>
  <c r="BH365"/>
  <c r="BF365"/>
  <c r="BE365"/>
  <c r="T365"/>
  <c r="R365"/>
  <c r="P365"/>
  <c r="BI364"/>
  <c r="BH364"/>
  <c r="BF364"/>
  <c r="BE364"/>
  <c r="T364"/>
  <c r="R364"/>
  <c r="P364"/>
  <c r="BI363"/>
  <c r="BH363"/>
  <c r="BF363"/>
  <c r="BE363"/>
  <c r="T363"/>
  <c r="R363"/>
  <c r="P363"/>
  <c r="BI362"/>
  <c r="BH362"/>
  <c r="BF362"/>
  <c r="BE362"/>
  <c r="T362"/>
  <c r="R362"/>
  <c r="P362"/>
  <c r="BI361"/>
  <c r="BH361"/>
  <c r="BF361"/>
  <c r="BE361"/>
  <c r="T361"/>
  <c r="R361"/>
  <c r="P361"/>
  <c r="BI360"/>
  <c r="BH360"/>
  <c r="BF360"/>
  <c r="BE360"/>
  <c r="T360"/>
  <c r="R360"/>
  <c r="P360"/>
  <c r="BI359"/>
  <c r="BH359"/>
  <c r="BF359"/>
  <c r="BE359"/>
  <c r="T359"/>
  <c r="R359"/>
  <c r="P359"/>
  <c r="BI358"/>
  <c r="BH358"/>
  <c r="BF358"/>
  <c r="BE358"/>
  <c r="T358"/>
  <c r="R358"/>
  <c r="P358"/>
  <c r="BI357"/>
  <c r="BH357"/>
  <c r="BF357"/>
  <c r="BE357"/>
  <c r="T357"/>
  <c r="R357"/>
  <c r="P357"/>
  <c r="BI356"/>
  <c r="BH356"/>
  <c r="BF356"/>
  <c r="BE356"/>
  <c r="T356"/>
  <c r="R356"/>
  <c r="P356"/>
  <c r="BI355"/>
  <c r="BH355"/>
  <c r="BF355"/>
  <c r="BE355"/>
  <c r="T355"/>
  <c r="R355"/>
  <c r="P355"/>
  <c r="BI354"/>
  <c r="BH354"/>
  <c r="BF354"/>
  <c r="BE354"/>
  <c r="T354"/>
  <c r="R354"/>
  <c r="P354"/>
  <c r="BI353"/>
  <c r="BH353"/>
  <c r="BF353"/>
  <c r="BE353"/>
  <c r="T353"/>
  <c r="R353"/>
  <c r="P353"/>
  <c r="BI352"/>
  <c r="BH352"/>
  <c r="BF352"/>
  <c r="BE352"/>
  <c r="T352"/>
  <c r="R352"/>
  <c r="P352"/>
  <c r="BI351"/>
  <c r="BH351"/>
  <c r="BF351"/>
  <c r="BE351"/>
  <c r="T351"/>
  <c r="R351"/>
  <c r="P351"/>
  <c r="BI350"/>
  <c r="BH350"/>
  <c r="BF350"/>
  <c r="BE350"/>
  <c r="T350"/>
  <c r="R350"/>
  <c r="P350"/>
  <c r="BI349"/>
  <c r="BH349"/>
  <c r="BF349"/>
  <c r="BE349"/>
  <c r="T349"/>
  <c r="R349"/>
  <c r="P349"/>
  <c r="BI348"/>
  <c r="BH348"/>
  <c r="BF348"/>
  <c r="BE348"/>
  <c r="T348"/>
  <c r="R348"/>
  <c r="P348"/>
  <c r="BI347"/>
  <c r="BH347"/>
  <c r="BF347"/>
  <c r="BE347"/>
  <c r="T347"/>
  <c r="R347"/>
  <c r="P347"/>
  <c r="BI346"/>
  <c r="BH346"/>
  <c r="BF346"/>
  <c r="BE346"/>
  <c r="T346"/>
  <c r="R346"/>
  <c r="P346"/>
  <c r="BI345"/>
  <c r="BH345"/>
  <c r="BF345"/>
  <c r="BE345"/>
  <c r="T345"/>
  <c r="R345"/>
  <c r="P345"/>
  <c r="BI344"/>
  <c r="BH344"/>
  <c r="BF344"/>
  <c r="BE344"/>
  <c r="T344"/>
  <c r="R344"/>
  <c r="P344"/>
  <c r="BI343"/>
  <c r="BH343"/>
  <c r="BF343"/>
  <c r="BE343"/>
  <c r="T343"/>
  <c r="R343"/>
  <c r="P343"/>
  <c r="BI342"/>
  <c r="BH342"/>
  <c r="BF342"/>
  <c r="BE342"/>
  <c r="T342"/>
  <c r="R342"/>
  <c r="P342"/>
  <c r="BI341"/>
  <c r="BH341"/>
  <c r="BF341"/>
  <c r="BE341"/>
  <c r="T341"/>
  <c r="R341"/>
  <c r="P341"/>
  <c r="BI340"/>
  <c r="BH340"/>
  <c r="BF340"/>
  <c r="BE340"/>
  <c r="T340"/>
  <c r="R340"/>
  <c r="P340"/>
  <c r="BI339"/>
  <c r="BH339"/>
  <c r="BF339"/>
  <c r="BE339"/>
  <c r="T339"/>
  <c r="R339"/>
  <c r="P339"/>
  <c r="BI338"/>
  <c r="BH338"/>
  <c r="BF338"/>
  <c r="BE338"/>
  <c r="T338"/>
  <c r="R338"/>
  <c r="P338"/>
  <c r="BI337"/>
  <c r="BH337"/>
  <c r="BF337"/>
  <c r="BE337"/>
  <c r="T337"/>
  <c r="R337"/>
  <c r="P337"/>
  <c r="BI336"/>
  <c r="BH336"/>
  <c r="BF336"/>
  <c r="BE336"/>
  <c r="T336"/>
  <c r="R336"/>
  <c r="P336"/>
  <c r="BI335"/>
  <c r="BH335"/>
  <c r="BF335"/>
  <c r="BE335"/>
  <c r="T335"/>
  <c r="R335"/>
  <c r="P335"/>
  <c r="BI334"/>
  <c r="BH334"/>
  <c r="BF334"/>
  <c r="BE334"/>
  <c r="T334"/>
  <c r="R334"/>
  <c r="P334"/>
  <c r="BI333"/>
  <c r="BH333"/>
  <c r="BF333"/>
  <c r="BE333"/>
  <c r="T333"/>
  <c r="R333"/>
  <c r="P333"/>
  <c r="BI332"/>
  <c r="BH332"/>
  <c r="BF332"/>
  <c r="BE332"/>
  <c r="T332"/>
  <c r="R332"/>
  <c r="P332"/>
  <c r="BI331"/>
  <c r="BH331"/>
  <c r="BF331"/>
  <c r="BE331"/>
  <c r="T331"/>
  <c r="R331"/>
  <c r="P331"/>
  <c r="BI330"/>
  <c r="BH330"/>
  <c r="BF330"/>
  <c r="BE330"/>
  <c r="T330"/>
  <c r="R330"/>
  <c r="P330"/>
  <c r="BI329"/>
  <c r="BH329"/>
  <c r="BF329"/>
  <c r="BE329"/>
  <c r="T329"/>
  <c r="R329"/>
  <c r="P329"/>
  <c r="BI328"/>
  <c r="BH328"/>
  <c r="BF328"/>
  <c r="BE328"/>
  <c r="T328"/>
  <c r="R328"/>
  <c r="P328"/>
  <c r="BI327"/>
  <c r="BH327"/>
  <c r="BF327"/>
  <c r="BE327"/>
  <c r="T327"/>
  <c r="R327"/>
  <c r="P327"/>
  <c r="BI326"/>
  <c r="BH326"/>
  <c r="BF326"/>
  <c r="BE326"/>
  <c r="T326"/>
  <c r="R326"/>
  <c r="P326"/>
  <c r="BI325"/>
  <c r="BH325"/>
  <c r="BF325"/>
  <c r="BE325"/>
  <c r="T325"/>
  <c r="R325"/>
  <c r="P325"/>
  <c r="BI324"/>
  <c r="BH324"/>
  <c r="BF324"/>
  <c r="BE324"/>
  <c r="T324"/>
  <c r="R324"/>
  <c r="P324"/>
  <c r="BI323"/>
  <c r="BH323"/>
  <c r="BF323"/>
  <c r="BE323"/>
  <c r="T323"/>
  <c r="R323"/>
  <c r="P323"/>
  <c r="BI322"/>
  <c r="BH322"/>
  <c r="BF322"/>
  <c r="BE322"/>
  <c r="T322"/>
  <c r="R322"/>
  <c r="P322"/>
  <c r="BI321"/>
  <c r="BH321"/>
  <c r="BF321"/>
  <c r="BE321"/>
  <c r="T321"/>
  <c r="R321"/>
  <c r="P321"/>
  <c r="BI320"/>
  <c r="BH320"/>
  <c r="BF320"/>
  <c r="BE320"/>
  <c r="T320"/>
  <c r="R320"/>
  <c r="P320"/>
  <c r="BI319"/>
  <c r="BH319"/>
  <c r="BF319"/>
  <c r="BE319"/>
  <c r="T319"/>
  <c r="R319"/>
  <c r="P319"/>
  <c r="BI318"/>
  <c r="BH318"/>
  <c r="BF318"/>
  <c r="BE318"/>
  <c r="T318"/>
  <c r="R318"/>
  <c r="P318"/>
  <c r="BI317"/>
  <c r="BH317"/>
  <c r="BF317"/>
  <c r="BE317"/>
  <c r="T317"/>
  <c r="R317"/>
  <c r="P317"/>
  <c r="BI316"/>
  <c r="BH316"/>
  <c r="BF316"/>
  <c r="BE316"/>
  <c r="T316"/>
  <c r="R316"/>
  <c r="P316"/>
  <c r="BI315"/>
  <c r="BH315"/>
  <c r="BF315"/>
  <c r="BE315"/>
  <c r="T315"/>
  <c r="R315"/>
  <c r="P315"/>
  <c r="BI314"/>
  <c r="BH314"/>
  <c r="BF314"/>
  <c r="BE314"/>
  <c r="T314"/>
  <c r="R314"/>
  <c r="P314"/>
  <c r="BI313"/>
  <c r="BH313"/>
  <c r="BF313"/>
  <c r="BE313"/>
  <c r="T313"/>
  <c r="R313"/>
  <c r="P313"/>
  <c r="BI312"/>
  <c r="BH312"/>
  <c r="BF312"/>
  <c r="BE312"/>
  <c r="T312"/>
  <c r="R312"/>
  <c r="P312"/>
  <c r="BI311"/>
  <c r="BH311"/>
  <c r="BF311"/>
  <c r="BE311"/>
  <c r="T311"/>
  <c r="R311"/>
  <c r="P311"/>
  <c r="BI310"/>
  <c r="BH310"/>
  <c r="BF310"/>
  <c r="BE310"/>
  <c r="T310"/>
  <c r="R310"/>
  <c r="P310"/>
  <c r="BI309"/>
  <c r="BH309"/>
  <c r="BF309"/>
  <c r="BE309"/>
  <c r="T309"/>
  <c r="R309"/>
  <c r="P309"/>
  <c r="BI308"/>
  <c r="BH308"/>
  <c r="BF308"/>
  <c r="BE308"/>
  <c r="T308"/>
  <c r="R308"/>
  <c r="P308"/>
  <c r="BI306"/>
  <c r="BH306"/>
  <c r="BF306"/>
  <c r="BE306"/>
  <c r="T306"/>
  <c r="R306"/>
  <c r="P306"/>
  <c r="BI304"/>
  <c r="BH304"/>
  <c r="BF304"/>
  <c r="BE304"/>
  <c r="T304"/>
  <c r="R304"/>
  <c r="P304"/>
  <c r="BI303"/>
  <c r="BH303"/>
  <c r="BF303"/>
  <c r="BE303"/>
  <c r="T303"/>
  <c r="R303"/>
  <c r="P303"/>
  <c r="BI301"/>
  <c r="BH301"/>
  <c r="BF301"/>
  <c r="BE301"/>
  <c r="T301"/>
  <c r="R301"/>
  <c r="P301"/>
  <c r="BI299"/>
  <c r="BH299"/>
  <c r="BF299"/>
  <c r="BE299"/>
  <c r="T299"/>
  <c r="R299"/>
  <c r="P299"/>
  <c r="BI298"/>
  <c r="BH298"/>
  <c r="BF298"/>
  <c r="BE298"/>
  <c r="T298"/>
  <c r="R298"/>
  <c r="P298"/>
  <c r="BI296"/>
  <c r="BH296"/>
  <c r="BF296"/>
  <c r="BE296"/>
  <c r="T296"/>
  <c r="R296"/>
  <c r="P296"/>
  <c r="BI295"/>
  <c r="BH295"/>
  <c r="BF295"/>
  <c r="BE295"/>
  <c r="T295"/>
  <c r="R295"/>
  <c r="P295"/>
  <c r="BI294"/>
  <c r="BH294"/>
  <c r="BF294"/>
  <c r="BE294"/>
  <c r="T294"/>
  <c r="R294"/>
  <c r="P294"/>
  <c r="BI293"/>
  <c r="BH293"/>
  <c r="BF293"/>
  <c r="BE293"/>
  <c r="T293"/>
  <c r="R293"/>
  <c r="P293"/>
  <c r="BI292"/>
  <c r="BH292"/>
  <c r="BF292"/>
  <c r="BE292"/>
  <c r="T292"/>
  <c r="R292"/>
  <c r="P292"/>
  <c r="BI291"/>
  <c r="BH291"/>
  <c r="BF291"/>
  <c r="BE291"/>
  <c r="T291"/>
  <c r="R291"/>
  <c r="P291"/>
  <c r="BI290"/>
  <c r="BH290"/>
  <c r="BF290"/>
  <c r="BE290"/>
  <c r="T290"/>
  <c r="R290"/>
  <c r="P290"/>
  <c r="BI289"/>
  <c r="BH289"/>
  <c r="BF289"/>
  <c r="BE289"/>
  <c r="T289"/>
  <c r="R289"/>
  <c r="P289"/>
  <c r="BI288"/>
  <c r="BH288"/>
  <c r="BF288"/>
  <c r="BE288"/>
  <c r="T288"/>
  <c r="R288"/>
  <c r="P288"/>
  <c r="BI287"/>
  <c r="BH287"/>
  <c r="BF287"/>
  <c r="BE287"/>
  <c r="T287"/>
  <c r="R287"/>
  <c r="P287"/>
  <c r="BI286"/>
  <c r="BH286"/>
  <c r="BF286"/>
  <c r="BE286"/>
  <c r="T286"/>
  <c r="R286"/>
  <c r="P286"/>
  <c r="BI284"/>
  <c r="BH284"/>
  <c r="BF284"/>
  <c r="BE284"/>
  <c r="T284"/>
  <c r="R284"/>
  <c r="P284"/>
  <c r="BI283"/>
  <c r="BH283"/>
  <c r="BF283"/>
  <c r="BE283"/>
  <c r="T283"/>
  <c r="R283"/>
  <c r="P283"/>
  <c r="BI282"/>
  <c r="BH282"/>
  <c r="BF282"/>
  <c r="BE282"/>
  <c r="T282"/>
  <c r="R282"/>
  <c r="P282"/>
  <c r="BI281"/>
  <c r="BH281"/>
  <c r="BF281"/>
  <c r="BE281"/>
  <c r="T281"/>
  <c r="R281"/>
  <c r="P281"/>
  <c r="BI280"/>
  <c r="BH280"/>
  <c r="BF280"/>
  <c r="BE280"/>
  <c r="T280"/>
  <c r="R280"/>
  <c r="P280"/>
  <c r="BI279"/>
  <c r="BH279"/>
  <c r="BF279"/>
  <c r="BE279"/>
  <c r="T279"/>
  <c r="R279"/>
  <c r="P279"/>
  <c r="BI278"/>
  <c r="BH278"/>
  <c r="BF278"/>
  <c r="BE278"/>
  <c r="T278"/>
  <c r="R278"/>
  <c r="P278"/>
  <c r="BI277"/>
  <c r="BH277"/>
  <c r="BF277"/>
  <c r="BE277"/>
  <c r="T277"/>
  <c r="R277"/>
  <c r="P277"/>
  <c r="BI276"/>
  <c r="BH276"/>
  <c r="BF276"/>
  <c r="BE276"/>
  <c r="T276"/>
  <c r="R276"/>
  <c r="P276"/>
  <c r="BI274"/>
  <c r="BH274"/>
  <c r="BF274"/>
  <c r="BE274"/>
  <c r="T274"/>
  <c r="R274"/>
  <c r="P274"/>
  <c r="BI273"/>
  <c r="BH273"/>
  <c r="BF273"/>
  <c r="BE273"/>
  <c r="T273"/>
  <c r="R273"/>
  <c r="P273"/>
  <c r="BI272"/>
  <c r="BH272"/>
  <c r="BF272"/>
  <c r="BE272"/>
  <c r="T272"/>
  <c r="R272"/>
  <c r="P272"/>
  <c r="BI271"/>
  <c r="BH271"/>
  <c r="BF271"/>
  <c r="BE271"/>
  <c r="T271"/>
  <c r="R271"/>
  <c r="P271"/>
  <c r="BI270"/>
  <c r="BH270"/>
  <c r="BF270"/>
  <c r="BE270"/>
  <c r="T270"/>
  <c r="R270"/>
  <c r="P270"/>
  <c r="BI269"/>
  <c r="BH269"/>
  <c r="BF269"/>
  <c r="BE269"/>
  <c r="T269"/>
  <c r="R269"/>
  <c r="P269"/>
  <c r="BI266"/>
  <c r="BH266"/>
  <c r="BF266"/>
  <c r="BE266"/>
  <c r="T266"/>
  <c r="R266"/>
  <c r="P266"/>
  <c r="BI263"/>
  <c r="BH263"/>
  <c r="BF263"/>
  <c r="BE263"/>
  <c r="T263"/>
  <c r="R263"/>
  <c r="P263"/>
  <c r="BI262"/>
  <c r="BH262"/>
  <c r="BF262"/>
  <c r="BE262"/>
  <c r="T262"/>
  <c r="R262"/>
  <c r="P262"/>
  <c r="BI261"/>
  <c r="BH261"/>
  <c r="BF261"/>
  <c r="BE261"/>
  <c r="T261"/>
  <c r="R261"/>
  <c r="P261"/>
  <c r="BI260"/>
  <c r="BH260"/>
  <c r="BF260"/>
  <c r="BE260"/>
  <c r="T260"/>
  <c r="R260"/>
  <c r="P260"/>
  <c r="BI258"/>
  <c r="BH258"/>
  <c r="BF258"/>
  <c r="BE258"/>
  <c r="T258"/>
  <c r="R258"/>
  <c r="P258"/>
  <c r="BI254"/>
  <c r="BH254"/>
  <c r="BF254"/>
  <c r="BE254"/>
  <c r="T254"/>
  <c r="R254"/>
  <c r="P254"/>
  <c r="BI253"/>
  <c r="BH253"/>
  <c r="BF253"/>
  <c r="BE253"/>
  <c r="T253"/>
  <c r="R253"/>
  <c r="P253"/>
  <c r="BI249"/>
  <c r="BH249"/>
  <c r="BF249"/>
  <c r="BE249"/>
  <c r="T249"/>
  <c r="R249"/>
  <c r="P249"/>
  <c r="BI245"/>
  <c r="BH245"/>
  <c r="BF245"/>
  <c r="BE245"/>
  <c r="T245"/>
  <c r="R245"/>
  <c r="P245"/>
  <c r="BI241"/>
  <c r="BH241"/>
  <c r="BF241"/>
  <c r="BE241"/>
  <c r="T241"/>
  <c r="R241"/>
  <c r="P241"/>
  <c r="BI240"/>
  <c r="BH240"/>
  <c r="BF240"/>
  <c r="BE240"/>
  <c r="T240"/>
  <c r="R240"/>
  <c r="P240"/>
  <c r="BI236"/>
  <c r="BH236"/>
  <c r="BF236"/>
  <c r="BE236"/>
  <c r="T236"/>
  <c r="R236"/>
  <c r="P236"/>
  <c r="BI235"/>
  <c r="BH235"/>
  <c r="BF235"/>
  <c r="BE235"/>
  <c r="T235"/>
  <c r="R235"/>
  <c r="P235"/>
  <c r="BI234"/>
  <c r="BH234"/>
  <c r="BF234"/>
  <c r="BE234"/>
  <c r="T234"/>
  <c r="R234"/>
  <c r="P234"/>
  <c r="BI230"/>
  <c r="BH230"/>
  <c r="BF230"/>
  <c r="BE230"/>
  <c r="T230"/>
  <c r="R230"/>
  <c r="P230"/>
  <c r="BI229"/>
  <c r="BH229"/>
  <c r="BF229"/>
  <c r="BE229"/>
  <c r="T229"/>
  <c r="R229"/>
  <c r="P229"/>
  <c r="BI226"/>
  <c r="BH226"/>
  <c r="BF226"/>
  <c r="BE226"/>
  <c r="T226"/>
  <c r="R226"/>
  <c r="P226"/>
  <c r="BI225"/>
  <c r="BH225"/>
  <c r="BF225"/>
  <c r="BE225"/>
  <c r="T225"/>
  <c r="R225"/>
  <c r="P225"/>
  <c r="BI221"/>
  <c r="BH221"/>
  <c r="BF221"/>
  <c r="BE221"/>
  <c r="T221"/>
  <c r="R221"/>
  <c r="P221"/>
  <c r="BI217"/>
  <c r="BH217"/>
  <c r="BF217"/>
  <c r="BE217"/>
  <c r="T217"/>
  <c r="R217"/>
  <c r="P217"/>
  <c r="BI216"/>
  <c r="BH216"/>
  <c r="BF216"/>
  <c r="BE216"/>
  <c r="T216"/>
  <c r="R216"/>
  <c r="P216"/>
  <c r="BI212"/>
  <c r="BH212"/>
  <c r="BF212"/>
  <c r="BE212"/>
  <c r="T212"/>
  <c r="R212"/>
  <c r="P212"/>
  <c r="BI211"/>
  <c r="BH211"/>
  <c r="BF211"/>
  <c r="BE211"/>
  <c r="T211"/>
  <c r="R211"/>
  <c r="P211"/>
  <c r="BI208"/>
  <c r="BH208"/>
  <c r="BF208"/>
  <c r="BE208"/>
  <c r="T208"/>
  <c r="R208"/>
  <c r="P208"/>
  <c r="BI202"/>
  <c r="BH202"/>
  <c r="BF202"/>
  <c r="BE202"/>
  <c r="T202"/>
  <c r="R202"/>
  <c r="P202"/>
  <c r="BI200"/>
  <c r="BH200"/>
  <c r="BF200"/>
  <c r="BE200"/>
  <c r="T200"/>
  <c r="R200"/>
  <c r="P200"/>
  <c r="BI199"/>
  <c r="BH199"/>
  <c r="BF199"/>
  <c r="BE199"/>
  <c r="T199"/>
  <c r="R199"/>
  <c r="P199"/>
  <c r="BI194"/>
  <c r="BH194"/>
  <c r="BF194"/>
  <c r="BE194"/>
  <c r="T194"/>
  <c r="R194"/>
  <c r="P194"/>
  <c r="BI190"/>
  <c r="BH190"/>
  <c r="BF190"/>
  <c r="BE190"/>
  <c r="T190"/>
  <c r="R190"/>
  <c r="P190"/>
  <c r="BI186"/>
  <c r="BH186"/>
  <c r="BF186"/>
  <c r="BE186"/>
  <c r="T186"/>
  <c r="R186"/>
  <c r="P186"/>
  <c r="BI182"/>
  <c r="BH182"/>
  <c r="BF182"/>
  <c r="BE182"/>
  <c r="T182"/>
  <c r="R182"/>
  <c r="P182"/>
  <c r="BI181"/>
  <c r="BH181"/>
  <c r="BF181"/>
  <c r="BE181"/>
  <c r="T181"/>
  <c r="R181"/>
  <c r="P181"/>
  <c r="BI180"/>
  <c r="BH180"/>
  <c r="BF180"/>
  <c r="BE180"/>
  <c r="T180"/>
  <c r="R180"/>
  <c r="P180"/>
  <c r="BI179"/>
  <c r="BH179"/>
  <c r="BF179"/>
  <c r="BE179"/>
  <c r="T179"/>
  <c r="R179"/>
  <c r="P179"/>
  <c r="BI175"/>
  <c r="BH175"/>
  <c r="BF175"/>
  <c r="BE175"/>
  <c r="T175"/>
  <c r="R175"/>
  <c r="P175"/>
  <c r="BI171"/>
  <c r="BH171"/>
  <c r="BF171"/>
  <c r="BE171"/>
  <c r="T171"/>
  <c r="R171"/>
  <c r="P171"/>
  <c r="BI167"/>
  <c r="BH167"/>
  <c r="BF167"/>
  <c r="BE167"/>
  <c r="T167"/>
  <c r="R167"/>
  <c r="P167"/>
  <c r="BI162"/>
  <c r="BH162"/>
  <c r="BF162"/>
  <c r="BE162"/>
  <c r="T162"/>
  <c r="T161"/>
  <c r="R162"/>
  <c r="R161"/>
  <c r="P162"/>
  <c r="P161"/>
  <c r="BI160"/>
  <c r="BH160"/>
  <c r="BF160"/>
  <c r="BE160"/>
  <c r="T160"/>
  <c r="R160"/>
  <c r="P160"/>
  <c r="BI156"/>
  <c r="BH156"/>
  <c r="BF156"/>
  <c r="BE156"/>
  <c r="T156"/>
  <c r="R156"/>
  <c r="P156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45"/>
  <c r="BH145"/>
  <c r="BF145"/>
  <c r="BE145"/>
  <c r="T145"/>
  <c r="R145"/>
  <c r="P145"/>
  <c r="F136"/>
  <c r="E134"/>
  <c r="F89"/>
  <c r="E87"/>
  <c r="J24"/>
  <c r="E24"/>
  <c r="J139"/>
  <c r="J23"/>
  <c r="J21"/>
  <c r="E21"/>
  <c r="J138"/>
  <c r="J20"/>
  <c r="J18"/>
  <c r="E18"/>
  <c r="F92"/>
  <c r="J17"/>
  <c r="J15"/>
  <c r="E15"/>
  <c r="F91"/>
  <c r="J14"/>
  <c r="J12"/>
  <c r="J136"/>
  <c r="E7"/>
  <c r="E85"/>
  <c i="1" r="L90"/>
  <c r="AM90"/>
  <c r="AM89"/>
  <c r="L89"/>
  <c r="AM87"/>
  <c r="L87"/>
  <c r="L85"/>
  <c r="L84"/>
  <c i="4" r="BK214"/>
  <c r="J214"/>
  <c r="BK208"/>
  <c r="J208"/>
  <c r="BK204"/>
  <c r="J204"/>
  <c r="BK201"/>
  <c r="J201"/>
  <c r="BK199"/>
  <c r="BK196"/>
  <c r="J195"/>
  <c r="J194"/>
  <c r="J193"/>
  <c r="BK191"/>
  <c r="BK190"/>
  <c i="3" r="BK387"/>
  <c r="BK372"/>
  <c r="J365"/>
  <c r="J359"/>
  <c r="J358"/>
  <c r="BK355"/>
  <c r="J351"/>
  <c r="J349"/>
  <c r="BK347"/>
  <c r="BK346"/>
  <c r="BK344"/>
  <c r="J332"/>
  <c r="BK331"/>
  <c r="J254"/>
  <c r="J253"/>
  <c r="BK251"/>
  <c r="J249"/>
  <c r="J245"/>
  <c r="BK237"/>
  <c r="J236"/>
  <c r="J222"/>
  <c r="J220"/>
  <c r="BK216"/>
  <c r="BK215"/>
  <c r="J214"/>
  <c r="BK213"/>
  <c r="J202"/>
  <c r="J180"/>
  <c r="BK163"/>
  <c r="BK154"/>
  <c r="BK153"/>
  <c r="BK148"/>
  <c r="J139"/>
  <c i="2" r="BK563"/>
  <c r="J559"/>
  <c r="BK558"/>
  <c r="BK554"/>
  <c r="J553"/>
  <c r="BK551"/>
  <c r="J550"/>
  <c r="J541"/>
  <c r="J539"/>
  <c r="BK538"/>
  <c r="BK536"/>
  <c r="BK535"/>
  <c r="J534"/>
  <c r="BK533"/>
  <c r="BK530"/>
  <c r="BK529"/>
  <c r="J528"/>
  <c r="J516"/>
  <c r="BK514"/>
  <c r="J509"/>
  <c r="BK508"/>
  <c r="BK507"/>
  <c r="BK502"/>
  <c r="BK492"/>
  <c r="BK491"/>
  <c r="BK489"/>
  <c r="J481"/>
  <c r="BK480"/>
  <c r="J477"/>
  <c r="J476"/>
  <c r="J475"/>
  <c r="J471"/>
  <c r="BK461"/>
  <c r="BK459"/>
  <c r="J457"/>
  <c r="J455"/>
  <c r="J454"/>
  <c r="J451"/>
  <c r="J450"/>
  <c r="BK449"/>
  <c r="BK442"/>
  <c r="J440"/>
  <c r="J433"/>
  <c r="J423"/>
  <c r="BK412"/>
  <c r="J409"/>
  <c r="BK405"/>
  <c r="BK402"/>
  <c r="BK390"/>
  <c r="BK376"/>
  <c r="J375"/>
  <c r="J374"/>
  <c r="J373"/>
  <c r="BK372"/>
  <c r="BK370"/>
  <c r="J365"/>
  <c r="BK363"/>
  <c r="BK362"/>
  <c r="BK360"/>
  <c r="BK359"/>
  <c r="J358"/>
  <c r="J357"/>
  <c r="J355"/>
  <c r="BK354"/>
  <c r="J353"/>
  <c r="BK351"/>
  <c r="BK348"/>
  <c r="BK347"/>
  <c r="J345"/>
  <c r="BK342"/>
  <c r="J341"/>
  <c r="BK340"/>
  <c r="J339"/>
  <c r="BK338"/>
  <c r="BK337"/>
  <c r="BK335"/>
  <c r="BK333"/>
  <c r="J329"/>
  <c r="J325"/>
  <c r="J324"/>
  <c r="BK323"/>
  <c r="BK321"/>
  <c r="BK320"/>
  <c r="BK319"/>
  <c r="BK317"/>
  <c r="J314"/>
  <c r="J313"/>
  <c r="J312"/>
  <c r="J310"/>
  <c r="BK304"/>
  <c r="BK299"/>
  <c r="J298"/>
  <c r="J296"/>
  <c r="BK295"/>
  <c r="BK294"/>
  <c r="BK292"/>
  <c r="BK291"/>
  <c r="BK289"/>
  <c r="BK287"/>
  <c r="BK286"/>
  <c r="J284"/>
  <c r="J283"/>
  <c r="J282"/>
  <c r="J281"/>
  <c r="BK280"/>
  <c r="BK279"/>
  <c r="BK273"/>
  <c r="J271"/>
  <c r="BK270"/>
  <c r="J269"/>
  <c r="BK266"/>
  <c r="BK263"/>
  <c r="BK261"/>
  <c r="BK258"/>
  <c r="BK253"/>
  <c r="J249"/>
  <c r="J240"/>
  <c r="BK229"/>
  <c r="BK225"/>
  <c r="J221"/>
  <c r="BK216"/>
  <c r="J212"/>
  <c r="BK202"/>
  <c r="BK200"/>
  <c r="J194"/>
  <c r="BK182"/>
  <c r="J175"/>
  <c r="J171"/>
  <c r="BK167"/>
  <c r="BK162"/>
  <c r="J160"/>
  <c r="BK154"/>
  <c r="BK145"/>
  <c i="1" r="AS94"/>
  <c i="4" r="J199"/>
  <c r="J196"/>
  <c r="BK195"/>
  <c r="BK194"/>
  <c r="BK193"/>
  <c r="J191"/>
  <c r="J190"/>
  <c r="J187"/>
  <c r="BK184"/>
  <c r="BK182"/>
  <c r="BK181"/>
  <c r="BK178"/>
  <c r="BK177"/>
  <c r="BK176"/>
  <c r="J174"/>
  <c r="J173"/>
  <c r="J172"/>
  <c r="J171"/>
  <c r="J170"/>
  <c r="J167"/>
  <c r="J163"/>
  <c r="J162"/>
  <c r="J161"/>
  <c r="J158"/>
  <c r="J154"/>
  <c r="BK150"/>
  <c r="J145"/>
  <c r="J142"/>
  <c r="J141"/>
  <c r="BK138"/>
  <c r="J135"/>
  <c r="BK134"/>
  <c r="J130"/>
  <c i="3" r="BK395"/>
  <c r="J391"/>
  <c r="BK381"/>
  <c r="J379"/>
  <c r="J374"/>
  <c r="BK373"/>
  <c r="J372"/>
  <c r="J366"/>
  <c r="BK365"/>
  <c r="BK358"/>
  <c r="BK349"/>
  <c r="J348"/>
  <c r="J347"/>
  <c r="BK345"/>
  <c r="J344"/>
  <c r="J343"/>
  <c r="BK342"/>
  <c r="BK338"/>
  <c r="BK336"/>
  <c r="J335"/>
  <c r="BK332"/>
  <c r="J330"/>
  <c r="BK329"/>
  <c r="J327"/>
  <c r="BK324"/>
  <c r="J321"/>
  <c r="J319"/>
  <c r="BK317"/>
  <c r="BK313"/>
  <c r="BK311"/>
  <c r="BK310"/>
  <c r="BK307"/>
  <c r="BK304"/>
  <c r="BK303"/>
  <c r="BK300"/>
  <c r="BK296"/>
  <c r="J293"/>
  <c r="BK289"/>
  <c r="J288"/>
  <c r="J287"/>
  <c r="BK285"/>
  <c r="J284"/>
  <c r="BK277"/>
  <c r="J265"/>
  <c r="BK255"/>
  <c r="BK254"/>
  <c r="BK253"/>
  <c r="J252"/>
  <c r="J251"/>
  <c r="BK250"/>
  <c r="BK241"/>
  <c r="J237"/>
  <c r="BK236"/>
  <c r="J232"/>
  <c r="BK227"/>
  <c r="BK223"/>
  <c r="J216"/>
  <c r="BK195"/>
  <c r="J184"/>
  <c r="BK155"/>
  <c r="J154"/>
  <c r="BK152"/>
  <c r="J148"/>
  <c r="BK146"/>
  <c r="J145"/>
  <c r="BK144"/>
  <c r="J140"/>
  <c i="2" r="BK564"/>
  <c r="J561"/>
  <c r="BK557"/>
  <c r="BK555"/>
  <c r="J552"/>
  <c r="J548"/>
  <c r="J547"/>
  <c r="J546"/>
  <c r="J545"/>
  <c r="BK543"/>
  <c r="BK542"/>
  <c r="BK541"/>
  <c r="BK539"/>
  <c r="J537"/>
  <c r="J536"/>
  <c r="J535"/>
  <c r="BK534"/>
  <c r="BK531"/>
  <c r="J529"/>
  <c r="J526"/>
  <c r="J508"/>
  <c r="J507"/>
  <c r="J503"/>
  <c r="J501"/>
  <c r="J500"/>
  <c r="J489"/>
  <c r="BK474"/>
  <c r="J463"/>
  <c r="BK462"/>
  <c r="J461"/>
  <c r="BK458"/>
  <c r="BK457"/>
  <c r="BK456"/>
  <c r="BK455"/>
  <c r="BK454"/>
  <c r="J453"/>
  <c r="BK452"/>
  <c r="BK437"/>
  <c r="BK436"/>
  <c r="BK423"/>
  <c r="J419"/>
  <c r="J415"/>
  <c r="J402"/>
  <c r="J396"/>
  <c r="J392"/>
  <c r="J389"/>
  <c r="J386"/>
  <c r="BK385"/>
  <c r="J384"/>
  <c r="J381"/>
  <c r="BK379"/>
  <c r="BK375"/>
  <c r="BK374"/>
  <c r="BK373"/>
  <c r="BK371"/>
  <c r="BK369"/>
  <c r="BK366"/>
  <c r="J364"/>
  <c r="J363"/>
  <c r="J362"/>
  <c r="J361"/>
  <c r="J360"/>
  <c r="J352"/>
  <c r="J350"/>
  <c r="J347"/>
  <c r="BK345"/>
  <c r="J344"/>
  <c r="BK343"/>
  <c r="BK339"/>
  <c r="J338"/>
  <c r="J337"/>
  <c r="BK336"/>
  <c r="BK334"/>
  <c r="J332"/>
  <c r="BK331"/>
  <c r="BK330"/>
  <c r="BK329"/>
  <c r="J328"/>
  <c r="J326"/>
  <c r="J323"/>
  <c r="J322"/>
  <c r="J319"/>
  <c r="J316"/>
  <c r="J315"/>
  <c r="BK313"/>
  <c r="J311"/>
  <c r="BK310"/>
  <c r="J308"/>
  <c r="BK303"/>
  <c r="BK296"/>
  <c r="J294"/>
  <c r="BK293"/>
  <c r="J292"/>
  <c r="J289"/>
  <c r="J288"/>
  <c r="BK282"/>
  <c r="BK277"/>
  <c r="BK276"/>
  <c r="BK274"/>
  <c r="J273"/>
  <c r="J272"/>
  <c r="J266"/>
  <c r="BK262"/>
  <c r="J260"/>
  <c r="J258"/>
  <c r="J254"/>
  <c r="J253"/>
  <c r="BK245"/>
  <c r="J236"/>
  <c r="J235"/>
  <c r="J230"/>
  <c r="BK226"/>
  <c r="J217"/>
  <c r="J216"/>
  <c r="J211"/>
  <c r="BK208"/>
  <c r="J202"/>
  <c r="J200"/>
  <c r="J199"/>
  <c r="BK194"/>
  <c r="BK186"/>
  <c r="BK181"/>
  <c r="J180"/>
  <c r="BK179"/>
  <c r="BK175"/>
  <c r="BK171"/>
  <c r="J156"/>
  <c r="J155"/>
  <c r="J154"/>
  <c i="4" r="BK187"/>
  <c r="J182"/>
  <c r="J178"/>
  <c r="J175"/>
  <c i="3" r="J395"/>
  <c r="J387"/>
  <c r="BK379"/>
  <c r="BK376"/>
  <c r="J373"/>
  <c r="BK368"/>
  <c r="BK367"/>
  <c r="BK366"/>
  <c r="J357"/>
  <c r="J355"/>
  <c r="BK351"/>
  <c r="BK350"/>
  <c r="BK348"/>
  <c r="J346"/>
  <c r="J345"/>
  <c r="J341"/>
  <c r="J336"/>
  <c r="BK335"/>
  <c r="J331"/>
  <c r="J310"/>
  <c r="J305"/>
  <c r="J303"/>
  <c r="BK290"/>
  <c r="J285"/>
  <c r="BK284"/>
  <c r="J273"/>
  <c r="J269"/>
  <c r="BK265"/>
  <c r="J261"/>
  <c r="J255"/>
  <c r="J250"/>
  <c r="BK249"/>
  <c r="J227"/>
  <c r="J223"/>
  <c r="BK222"/>
  <c r="BK221"/>
  <c r="BK220"/>
  <c r="J215"/>
  <c r="BK212"/>
  <c r="J211"/>
  <c r="BK210"/>
  <c r="J209"/>
  <c r="BK202"/>
  <c r="BK188"/>
  <c r="BK184"/>
  <c r="BK180"/>
  <c r="J176"/>
  <c r="J171"/>
  <c r="BK166"/>
  <c r="BK165"/>
  <c r="BK159"/>
  <c r="J155"/>
  <c r="BK145"/>
  <c r="BK143"/>
  <c r="BK140"/>
  <c r="BK139"/>
  <c r="BK138"/>
  <c i="2" r="J565"/>
  <c r="J564"/>
  <c r="J563"/>
  <c r="J562"/>
  <c r="BK561"/>
  <c r="J556"/>
  <c r="J554"/>
  <c r="J551"/>
  <c r="BK550"/>
  <c r="BK549"/>
  <c r="BK548"/>
  <c r="BK546"/>
  <c r="J544"/>
  <c r="J543"/>
  <c r="BK540"/>
  <c r="J538"/>
  <c r="BK537"/>
  <c r="BK532"/>
  <c r="J531"/>
  <c r="BK527"/>
  <c r="BK526"/>
  <c r="BK524"/>
  <c r="J520"/>
  <c r="BK516"/>
  <c r="J514"/>
  <c r="J511"/>
  <c r="BK509"/>
  <c r="BK503"/>
  <c r="BK501"/>
  <c r="BK500"/>
  <c r="J491"/>
  <c r="BK478"/>
  <c r="BK477"/>
  <c r="BK475"/>
  <c r="J474"/>
  <c r="J462"/>
  <c r="J456"/>
  <c r="BK453"/>
  <c r="J452"/>
  <c r="BK451"/>
  <c r="BK450"/>
  <c r="J445"/>
  <c r="J442"/>
  <c r="J429"/>
  <c r="J412"/>
  <c r="BK409"/>
  <c r="J405"/>
  <c r="BK396"/>
  <c r="J390"/>
  <c r="BK389"/>
  <c r="BK386"/>
  <c r="J385"/>
  <c r="BK384"/>
  <c r="BK378"/>
  <c r="J377"/>
  <c r="J372"/>
  <c r="J371"/>
  <c r="J370"/>
  <c r="J369"/>
  <c r="BK368"/>
  <c r="BK367"/>
  <c r="BK365"/>
  <c r="BK358"/>
  <c r="BK357"/>
  <c r="BK356"/>
  <c r="BK355"/>
  <c r="BK352"/>
  <c r="BK349"/>
  <c r="BK346"/>
  <c r="BK344"/>
  <c r="J343"/>
  <c r="J342"/>
  <c r="J340"/>
  <c r="J333"/>
  <c r="BK332"/>
  <c r="BK327"/>
  <c r="BK326"/>
  <c r="BK325"/>
  <c r="BK322"/>
  <c r="J321"/>
  <c r="BK318"/>
  <c r="J317"/>
  <c r="BK316"/>
  <c r="BK315"/>
  <c r="BK311"/>
  <c r="BK309"/>
  <c r="BK308"/>
  <c r="BK306"/>
  <c r="J304"/>
  <c r="BK301"/>
  <c r="BK298"/>
  <c r="BK290"/>
  <c r="BK284"/>
  <c r="BK281"/>
  <c r="BK278"/>
  <c r="J276"/>
  <c r="BK269"/>
  <c r="J262"/>
  <c r="BK260"/>
  <c r="BK254"/>
  <c r="J241"/>
  <c r="BK240"/>
  <c r="BK235"/>
  <c r="J234"/>
  <c r="BK230"/>
  <c r="J229"/>
  <c r="J226"/>
  <c r="J225"/>
  <c r="BK217"/>
  <c r="J208"/>
  <c r="BK199"/>
  <c r="J190"/>
  <c r="J179"/>
  <c r="J167"/>
  <c r="BK155"/>
  <c r="J153"/>
  <c r="J145"/>
  <c i="4" r="J184"/>
  <c r="J181"/>
  <c r="J177"/>
  <c r="J176"/>
  <c r="BK175"/>
  <c r="BK174"/>
  <c r="BK173"/>
  <c r="BK172"/>
  <c r="BK171"/>
  <c r="BK170"/>
  <c r="BK167"/>
  <c r="BK163"/>
  <c r="BK162"/>
  <c r="BK161"/>
  <c r="BK158"/>
  <c r="BK154"/>
  <c r="J150"/>
  <c r="BK145"/>
  <c r="BK142"/>
  <c r="BK141"/>
  <c r="J138"/>
  <c r="BK135"/>
  <c r="J134"/>
  <c r="BK130"/>
  <c i="3" r="BK391"/>
  <c r="J381"/>
  <c r="J376"/>
  <c r="BK374"/>
  <c r="J368"/>
  <c r="J367"/>
  <c r="BK359"/>
  <c r="BK357"/>
  <c r="J350"/>
  <c r="BK343"/>
  <c r="J342"/>
  <c r="BK341"/>
  <c r="J338"/>
  <c r="BK330"/>
  <c r="J329"/>
  <c r="BK327"/>
  <c r="J324"/>
  <c r="BK321"/>
  <c r="BK319"/>
  <c r="BK318"/>
  <c r="J318"/>
  <c r="J317"/>
  <c r="J313"/>
  <c r="J311"/>
  <c r="J307"/>
  <c r="BK305"/>
  <c r="J304"/>
  <c r="J300"/>
  <c r="J296"/>
  <c r="BK293"/>
  <c r="J290"/>
  <c r="J289"/>
  <c r="BK288"/>
  <c r="BK287"/>
  <c r="J277"/>
  <c r="BK273"/>
  <c r="BK269"/>
  <c r="BK261"/>
  <c r="BK252"/>
  <c r="BK245"/>
  <c r="J241"/>
  <c r="BK232"/>
  <c r="J221"/>
  <c r="BK214"/>
  <c r="J213"/>
  <c r="J212"/>
  <c r="BK211"/>
  <c r="J210"/>
  <c r="BK209"/>
  <c r="J195"/>
  <c r="J188"/>
  <c r="BK176"/>
  <c r="BK171"/>
  <c r="J166"/>
  <c r="J165"/>
  <c r="J163"/>
  <c r="J159"/>
  <c r="J153"/>
  <c r="J152"/>
  <c r="J146"/>
  <c r="J144"/>
  <c r="J143"/>
  <c r="J138"/>
  <c i="2" r="BK575"/>
  <c r="J575"/>
  <c r="BK573"/>
  <c r="J573"/>
  <c r="BK570"/>
  <c r="J570"/>
  <c r="BK568"/>
  <c r="J568"/>
  <c r="BK565"/>
  <c r="BK562"/>
  <c r="BK559"/>
  <c r="J558"/>
  <c r="J557"/>
  <c r="BK556"/>
  <c r="J555"/>
  <c r="BK553"/>
  <c r="BK552"/>
  <c r="J549"/>
  <c r="BK547"/>
  <c r="BK545"/>
  <c r="BK544"/>
  <c r="J542"/>
  <c r="J540"/>
  <c r="J533"/>
  <c r="J532"/>
  <c r="J530"/>
  <c r="BK528"/>
  <c r="J527"/>
  <c r="J524"/>
  <c r="BK520"/>
  <c r="BK511"/>
  <c r="J502"/>
  <c r="J492"/>
  <c r="BK481"/>
  <c r="J480"/>
  <c r="J478"/>
  <c r="BK476"/>
  <c r="BK471"/>
  <c r="BK463"/>
  <c r="J459"/>
  <c r="J458"/>
  <c r="J449"/>
  <c r="BK445"/>
  <c r="BK440"/>
  <c r="J437"/>
  <c r="J436"/>
  <c r="BK433"/>
  <c r="BK429"/>
  <c r="BK419"/>
  <c r="BK415"/>
  <c r="BK392"/>
  <c r="BK381"/>
  <c r="J379"/>
  <c r="J378"/>
  <c r="BK377"/>
  <c r="J376"/>
  <c r="J368"/>
  <c r="J367"/>
  <c r="J366"/>
  <c r="BK364"/>
  <c r="BK361"/>
  <c r="J359"/>
  <c r="J356"/>
  <c r="J354"/>
  <c r="BK353"/>
  <c r="J351"/>
  <c r="BK350"/>
  <c r="J349"/>
  <c r="J348"/>
  <c r="J346"/>
  <c r="BK341"/>
  <c r="J336"/>
  <c r="J335"/>
  <c r="J334"/>
  <c r="J331"/>
  <c r="J330"/>
  <c r="BK328"/>
  <c r="J327"/>
  <c r="BK324"/>
  <c r="J320"/>
  <c r="J318"/>
  <c r="BK314"/>
  <c r="BK312"/>
  <c r="J309"/>
  <c r="J306"/>
  <c r="J303"/>
  <c r="J301"/>
  <c r="J299"/>
  <c r="J295"/>
  <c r="J293"/>
  <c r="J291"/>
  <c r="J290"/>
  <c r="BK288"/>
  <c r="J287"/>
  <c r="J286"/>
  <c r="BK283"/>
  <c r="J280"/>
  <c r="J279"/>
  <c r="J278"/>
  <c r="J277"/>
  <c r="J274"/>
  <c r="BK272"/>
  <c r="BK271"/>
  <c r="J270"/>
  <c r="J263"/>
  <c r="J261"/>
  <c r="BK249"/>
  <c r="J245"/>
  <c r="BK241"/>
  <c r="BK236"/>
  <c r="BK234"/>
  <c r="BK221"/>
  <c r="BK212"/>
  <c r="BK211"/>
  <c r="BK190"/>
  <c r="J186"/>
  <c r="J182"/>
  <c r="J181"/>
  <c r="BK180"/>
  <c r="J162"/>
  <c r="BK160"/>
  <c r="BK156"/>
  <c r="BK153"/>
  <c l="1" r="BK144"/>
  <c r="R166"/>
  <c r="P198"/>
  <c r="P201"/>
  <c r="R259"/>
  <c r="R268"/>
  <c r="P275"/>
  <c r="P285"/>
  <c r="BK391"/>
  <c r="J391"/>
  <c r="J109"/>
  <c r="BK441"/>
  <c r="J441"/>
  <c r="J110"/>
  <c r="BK460"/>
  <c r="J460"/>
  <c r="J111"/>
  <c r="BK479"/>
  <c r="J479"/>
  <c r="J112"/>
  <c r="BK490"/>
  <c r="J490"/>
  <c r="J113"/>
  <c r="BK510"/>
  <c r="J510"/>
  <c r="J114"/>
  <c r="T510"/>
  <c r="T515"/>
  <c r="T525"/>
  <c r="T560"/>
  <c i="3" r="BK137"/>
  <c r="R137"/>
  <c r="BK147"/>
  <c r="J147"/>
  <c r="J99"/>
  <c r="T147"/>
  <c r="P164"/>
  <c r="T175"/>
  <c r="P231"/>
  <c r="R231"/>
  <c r="BK286"/>
  <c r="J286"/>
  <c r="J104"/>
  <c r="T286"/>
  <c r="P295"/>
  <c r="T295"/>
  <c r="R306"/>
  <c r="BK312"/>
  <c r="J312"/>
  <c r="J108"/>
  <c r="P312"/>
  <c r="T312"/>
  <c r="P320"/>
  <c r="T320"/>
  <c r="P328"/>
  <c r="T328"/>
  <c r="P337"/>
  <c r="R337"/>
  <c r="BK356"/>
  <c r="J356"/>
  <c r="J113"/>
  <c r="R356"/>
  <c r="BK375"/>
  <c r="J375"/>
  <c r="J114"/>
  <c r="P375"/>
  <c r="T375"/>
  <c r="P380"/>
  <c r="T380"/>
  <c i="2" r="P144"/>
  <c r="BK166"/>
  <c r="J166"/>
  <c r="J100"/>
  <c r="BK198"/>
  <c r="J198"/>
  <c r="J101"/>
  <c r="BK201"/>
  <c r="J201"/>
  <c r="J102"/>
  <c r="BK259"/>
  <c r="J259"/>
  <c r="J103"/>
  <c r="BK268"/>
  <c r="J268"/>
  <c r="J105"/>
  <c r="BK275"/>
  <c r="J275"/>
  <c r="J106"/>
  <c r="BK285"/>
  <c r="J285"/>
  <c r="J107"/>
  <c r="BK380"/>
  <c r="J380"/>
  <c r="J108"/>
  <c r="P380"/>
  <c r="T391"/>
  <c r="T441"/>
  <c r="T460"/>
  <c r="T479"/>
  <c r="T490"/>
  <c r="R510"/>
  <c r="R515"/>
  <c r="BK525"/>
  <c r="J525"/>
  <c r="J116"/>
  <c r="BK560"/>
  <c r="J560"/>
  <c r="J117"/>
  <c r="T144"/>
  <c r="T166"/>
  <c r="R198"/>
  <c r="T201"/>
  <c r="T259"/>
  <c r="P268"/>
  <c r="R275"/>
  <c r="T285"/>
  <c r="T380"/>
  <c r="P391"/>
  <c r="R441"/>
  <c r="P460"/>
  <c r="P479"/>
  <c r="R490"/>
  <c r="BK515"/>
  <c r="J515"/>
  <c r="J115"/>
  <c r="P525"/>
  <c r="P560"/>
  <c i="3" r="P137"/>
  <c r="T137"/>
  <c r="P147"/>
  <c r="R147"/>
  <c r="BK164"/>
  <c r="J164"/>
  <c r="J100"/>
  <c r="R164"/>
  <c r="T164"/>
  <c r="BK175"/>
  <c r="J175"/>
  <c r="J102"/>
  <c r="P175"/>
  <c r="R175"/>
  <c r="BK231"/>
  <c r="J231"/>
  <c r="J103"/>
  <c r="T231"/>
  <c r="P286"/>
  <c r="R286"/>
  <c r="BK295"/>
  <c r="J295"/>
  <c r="J106"/>
  <c r="R295"/>
  <c r="BK306"/>
  <c r="J306"/>
  <c r="J107"/>
  <c r="P306"/>
  <c r="T306"/>
  <c r="R312"/>
  <c r="BK320"/>
  <c r="J320"/>
  <c r="J109"/>
  <c r="R320"/>
  <c r="BK328"/>
  <c r="J328"/>
  <c r="J110"/>
  <c r="R328"/>
  <c r="BK337"/>
  <c r="J337"/>
  <c r="J111"/>
  <c r="T337"/>
  <c r="P356"/>
  <c r="T356"/>
  <c r="R375"/>
  <c r="BK380"/>
  <c r="J380"/>
  <c r="J115"/>
  <c r="R380"/>
  <c i="2" r="R144"/>
  <c r="P166"/>
  <c r="T198"/>
  <c r="R201"/>
  <c r="P259"/>
  <c r="T268"/>
  <c r="T275"/>
  <c r="R285"/>
  <c r="R380"/>
  <c r="R391"/>
  <c r="P441"/>
  <c r="R460"/>
  <c r="R479"/>
  <c r="P490"/>
  <c r="P510"/>
  <c r="P515"/>
  <c r="R525"/>
  <c r="R560"/>
  <c i="4" r="BK129"/>
  <c r="J129"/>
  <c r="J98"/>
  <c r="P129"/>
  <c r="R129"/>
  <c r="T129"/>
  <c r="BK149"/>
  <c r="J149"/>
  <c r="J99"/>
  <c r="P149"/>
  <c r="R149"/>
  <c r="T149"/>
  <c r="BK166"/>
  <c r="J166"/>
  <c r="J100"/>
  <c r="P166"/>
  <c r="R166"/>
  <c r="T166"/>
  <c r="BK183"/>
  <c r="J183"/>
  <c r="J101"/>
  <c r="P183"/>
  <c r="R183"/>
  <c r="T183"/>
  <c r="BK192"/>
  <c r="J192"/>
  <c r="J102"/>
  <c r="P192"/>
  <c r="R192"/>
  <c r="T192"/>
  <c r="BK203"/>
  <c r="J203"/>
  <c r="J105"/>
  <c r="P203"/>
  <c r="R203"/>
  <c r="T203"/>
  <c i="2" r="J91"/>
  <c r="E132"/>
  <c r="F138"/>
  <c r="BG145"/>
  <c r="BG156"/>
  <c r="BG162"/>
  <c r="BG179"/>
  <c r="BG186"/>
  <c r="BG194"/>
  <c r="BG211"/>
  <c r="BG240"/>
  <c r="BG241"/>
  <c r="BG245"/>
  <c r="BG258"/>
  <c r="BG262"/>
  <c r="BG269"/>
  <c r="BG270"/>
  <c r="BG274"/>
  <c r="BG279"/>
  <c r="BG282"/>
  <c r="BG287"/>
  <c r="BG299"/>
  <c r="BG301"/>
  <c r="BG304"/>
  <c r="BG311"/>
  <c r="BG322"/>
  <c r="BG323"/>
  <c r="BG324"/>
  <c r="BG326"/>
  <c r="BG327"/>
  <c r="BG328"/>
  <c r="BG332"/>
  <c r="BG333"/>
  <c r="BG340"/>
  <c r="BG347"/>
  <c r="BG349"/>
  <c r="BG355"/>
  <c r="BG360"/>
  <c r="BG363"/>
  <c r="BG376"/>
  <c r="BG415"/>
  <c r="BG423"/>
  <c r="BG429"/>
  <c r="BG433"/>
  <c r="BG437"/>
  <c r="BG440"/>
  <c r="BG457"/>
  <c r="BG462"/>
  <c r="BG463"/>
  <c r="BG475"/>
  <c r="BG480"/>
  <c r="BG516"/>
  <c r="BG524"/>
  <c r="BG527"/>
  <c r="BG541"/>
  <c r="BG543"/>
  <c r="BG544"/>
  <c r="BG546"/>
  <c r="BG551"/>
  <c r="BG552"/>
  <c r="BG554"/>
  <c r="BG555"/>
  <c r="BG558"/>
  <c r="BG561"/>
  <c r="BG564"/>
  <c r="BG565"/>
  <c r="BG568"/>
  <c r="BG570"/>
  <c r="BG573"/>
  <c r="BG575"/>
  <c r="BK161"/>
  <c r="J161"/>
  <c r="J99"/>
  <c r="BK567"/>
  <c r="J567"/>
  <c r="J119"/>
  <c i="3" r="E85"/>
  <c r="J92"/>
  <c r="J129"/>
  <c r="BG159"/>
  <c r="BG166"/>
  <c r="BG171"/>
  <c r="BG209"/>
  <c r="BG213"/>
  <c r="BG214"/>
  <c r="BG220"/>
  <c r="BG222"/>
  <c r="BG237"/>
  <c r="BG241"/>
  <c r="BG245"/>
  <c r="BG251"/>
  <c r="BG269"/>
  <c r="BG284"/>
  <c r="BG288"/>
  <c r="BG289"/>
  <c r="BG296"/>
  <c r="BG303"/>
  <c r="BG311"/>
  <c r="BG317"/>
  <c r="BG318"/>
  <c r="BG324"/>
  <c r="BG329"/>
  <c r="BG330"/>
  <c r="BG338"/>
  <c r="BG351"/>
  <c r="BG355"/>
  <c r="BG358"/>
  <c r="BG373"/>
  <c r="BG376"/>
  <c r="BG391"/>
  <c i="4" r="F91"/>
  <c r="F92"/>
  <c r="E117"/>
  <c r="J123"/>
  <c r="J124"/>
  <c r="BG134"/>
  <c r="BG135"/>
  <c r="BG138"/>
  <c r="BG141"/>
  <c r="BG142"/>
  <c r="BG145"/>
  <c r="BG154"/>
  <c r="BG158"/>
  <c r="BG161"/>
  <c r="BG162"/>
  <c r="BG167"/>
  <c r="BG170"/>
  <c r="BG172"/>
  <c r="BG173"/>
  <c r="BG176"/>
  <c r="BG178"/>
  <c r="BG181"/>
  <c i="2" r="J89"/>
  <c r="J92"/>
  <c r="F139"/>
  <c r="BG216"/>
  <c r="BG217"/>
  <c r="BG225"/>
  <c r="BG226"/>
  <c r="BG230"/>
  <c r="BG234"/>
  <c r="BG236"/>
  <c r="BG261"/>
  <c r="BG277"/>
  <c r="BG289"/>
  <c r="BG296"/>
  <c r="BG303"/>
  <c r="BG306"/>
  <c r="BG308"/>
  <c r="BG310"/>
  <c r="BG315"/>
  <c r="BG317"/>
  <c r="BG320"/>
  <c r="BG321"/>
  <c r="BG325"/>
  <c r="BG331"/>
  <c r="BG338"/>
  <c r="BG343"/>
  <c r="BG344"/>
  <c r="BG345"/>
  <c r="BG348"/>
  <c r="BG354"/>
  <c r="BG357"/>
  <c r="BG359"/>
  <c r="BG364"/>
  <c r="BG365"/>
  <c r="BG366"/>
  <c r="BG377"/>
  <c r="BG379"/>
  <c r="BG381"/>
  <c r="BG384"/>
  <c r="BG386"/>
  <c r="BG390"/>
  <c r="BG405"/>
  <c r="BG409"/>
  <c r="BG449"/>
  <c r="BG450"/>
  <c r="BG454"/>
  <c r="BG456"/>
  <c r="BG474"/>
  <c r="BG476"/>
  <c r="BG477"/>
  <c r="BG478"/>
  <c r="BG492"/>
  <c r="BG508"/>
  <c r="BG509"/>
  <c r="BG520"/>
  <c r="BG526"/>
  <c r="BG531"/>
  <c r="BG536"/>
  <c r="BG539"/>
  <c r="BG542"/>
  <c r="BG545"/>
  <c r="BG547"/>
  <c r="BG548"/>
  <c r="BG549"/>
  <c r="BG559"/>
  <c i="3" r="F92"/>
  <c r="F131"/>
  <c r="BG139"/>
  <c r="BG140"/>
  <c r="BG144"/>
  <c r="BG155"/>
  <c r="BG165"/>
  <c r="BG176"/>
  <c r="BG188"/>
  <c r="BG202"/>
  <c r="BG210"/>
  <c r="BG211"/>
  <c r="BG216"/>
  <c r="BG221"/>
  <c r="BG227"/>
  <c r="BG254"/>
  <c r="BG261"/>
  <c r="BG265"/>
  <c r="BG293"/>
  <c r="BG300"/>
  <c r="BG304"/>
  <c r="BG305"/>
  <c r="BG307"/>
  <c r="BG310"/>
  <c r="BG332"/>
  <c r="BG336"/>
  <c r="BG347"/>
  <c r="BG349"/>
  <c r="BG350"/>
  <c r="BG365"/>
  <c r="BG366"/>
  <c r="BG367"/>
  <c r="BG374"/>
  <c r="BG379"/>
  <c r="BG381"/>
  <c i="4" r="BG175"/>
  <c r="BG177"/>
  <c r="BG187"/>
  <c i="2" r="BG154"/>
  <c r="BG160"/>
  <c r="BG167"/>
  <c r="BG171"/>
  <c r="BG175"/>
  <c r="BG180"/>
  <c r="BG182"/>
  <c r="BG190"/>
  <c r="BG200"/>
  <c r="BG202"/>
  <c r="BG208"/>
  <c r="BG229"/>
  <c r="BG235"/>
  <c r="BG249"/>
  <c r="BG253"/>
  <c r="BG266"/>
  <c r="BG271"/>
  <c r="BG273"/>
  <c r="BG276"/>
  <c r="BG281"/>
  <c r="BG292"/>
  <c r="BG295"/>
  <c r="BG309"/>
  <c r="BG313"/>
  <c r="BG314"/>
  <c r="BG318"/>
  <c r="BG329"/>
  <c r="BG330"/>
  <c r="BG335"/>
  <c r="BG342"/>
  <c r="BG350"/>
  <c r="BG351"/>
  <c r="BG353"/>
  <c r="BG361"/>
  <c r="BG362"/>
  <c r="BG368"/>
  <c r="BG372"/>
  <c r="BG373"/>
  <c r="BG375"/>
  <c r="BG392"/>
  <c r="BG412"/>
  <c r="BG419"/>
  <c r="BG436"/>
  <c r="BG442"/>
  <c r="BG445"/>
  <c r="BG451"/>
  <c r="BG452"/>
  <c r="BG455"/>
  <c r="BG458"/>
  <c r="BG461"/>
  <c r="BG471"/>
  <c r="BG500"/>
  <c r="BG502"/>
  <c r="BG530"/>
  <c r="BG533"/>
  <c r="BG538"/>
  <c r="BG540"/>
  <c r="BG563"/>
  <c r="BK569"/>
  <c r="J569"/>
  <c r="J120"/>
  <c r="BK572"/>
  <c r="J572"/>
  <c r="J121"/>
  <c i="3" r="J91"/>
  <c r="BG143"/>
  <c r="BG145"/>
  <c r="BG146"/>
  <c r="BG148"/>
  <c r="BG163"/>
  <c r="BG180"/>
  <c r="BG184"/>
  <c r="BG195"/>
  <c r="BG215"/>
  <c r="BG223"/>
  <c r="BG232"/>
  <c r="BG249"/>
  <c r="BG250"/>
  <c r="BG252"/>
  <c r="BG253"/>
  <c r="BG255"/>
  <c r="BG273"/>
  <c r="BG277"/>
  <c r="BG285"/>
  <c r="BG287"/>
  <c r="BG290"/>
  <c r="BG313"/>
  <c r="BG319"/>
  <c r="BG321"/>
  <c r="BG327"/>
  <c r="BG331"/>
  <c r="BG335"/>
  <c r="BG341"/>
  <c r="BG344"/>
  <c r="BG348"/>
  <c r="BG357"/>
  <c r="BG359"/>
  <c r="BG372"/>
  <c r="BG387"/>
  <c r="BK170"/>
  <c r="J170"/>
  <c r="J101"/>
  <c r="BK354"/>
  <c r="J354"/>
  <c r="J112"/>
  <c i="4" r="J89"/>
  <c r="BG130"/>
  <c r="BG150"/>
  <c r="BG163"/>
  <c r="BG171"/>
  <c r="BG174"/>
  <c r="BG182"/>
  <c r="BG184"/>
  <c r="BG194"/>
  <c i="2" r="BG153"/>
  <c r="BG155"/>
  <c r="BG181"/>
  <c r="BG199"/>
  <c r="BG212"/>
  <c r="BG221"/>
  <c r="BG254"/>
  <c r="BG260"/>
  <c r="BG263"/>
  <c r="BG272"/>
  <c r="BG278"/>
  <c r="BG280"/>
  <c r="BG283"/>
  <c r="BG284"/>
  <c r="BG286"/>
  <c r="BG288"/>
  <c r="BG290"/>
  <c r="BG291"/>
  <c r="BG293"/>
  <c r="BG294"/>
  <c r="BG298"/>
  <c r="BG312"/>
  <c r="BG316"/>
  <c r="BG319"/>
  <c r="BG334"/>
  <c r="BG336"/>
  <c r="BG337"/>
  <c r="BG339"/>
  <c r="BG341"/>
  <c r="BG346"/>
  <c r="BG352"/>
  <c r="BG356"/>
  <c r="BG358"/>
  <c r="BG367"/>
  <c r="BG369"/>
  <c r="BG370"/>
  <c r="BG371"/>
  <c r="BG374"/>
  <c r="BG378"/>
  <c r="BG385"/>
  <c r="BG389"/>
  <c r="BG396"/>
  <c r="BG402"/>
  <c r="BG453"/>
  <c r="BG459"/>
  <c r="BG481"/>
  <c r="BG489"/>
  <c r="BG491"/>
  <c r="BG501"/>
  <c r="BG503"/>
  <c r="BG507"/>
  <c r="BG511"/>
  <c r="BG514"/>
  <c r="BG528"/>
  <c r="BG529"/>
  <c r="BG532"/>
  <c r="BG534"/>
  <c r="BG535"/>
  <c r="BG537"/>
  <c r="BG550"/>
  <c r="BG553"/>
  <c r="BG556"/>
  <c r="BG557"/>
  <c r="BG562"/>
  <c r="BK574"/>
  <c r="J574"/>
  <c r="J122"/>
  <c i="3" r="BG138"/>
  <c r="BG152"/>
  <c r="BG153"/>
  <c r="BG154"/>
  <c r="BG212"/>
  <c r="BG236"/>
  <c r="BG342"/>
  <c r="BG343"/>
  <c r="BG345"/>
  <c r="BG346"/>
  <c r="BG368"/>
  <c r="BG395"/>
  <c i="4" r="BG190"/>
  <c r="BG191"/>
  <c r="BG193"/>
  <c r="BG195"/>
  <c r="BG196"/>
  <c r="BG199"/>
  <c r="BG201"/>
  <c r="BG204"/>
  <c r="BG208"/>
  <c r="BG214"/>
  <c r="BK200"/>
  <c r="J200"/>
  <c r="J103"/>
  <c r="BK213"/>
  <c r="J213"/>
  <c r="J107"/>
  <c i="2" r="F37"/>
  <c i="1" r="BD95"/>
  <c i="4" r="J34"/>
  <c i="1" r="AW97"/>
  <c i="3" r="F34"/>
  <c i="1" r="BA96"/>
  <c i="2" r="F33"/>
  <c i="1" r="AZ95"/>
  <c i="3" r="J34"/>
  <c i="1" r="AW96"/>
  <c i="4" r="F37"/>
  <c i="1" r="BD97"/>
  <c i="3" r="F37"/>
  <c i="1" r="BD96"/>
  <c i="2" r="F34"/>
  <c i="1" r="BA95"/>
  <c i="3" r="F36"/>
  <c i="1" r="BC96"/>
  <c i="2" r="F36"/>
  <c i="1" r="BC95"/>
  <c i="2" r="J34"/>
  <c i="1" r="AW95"/>
  <c i="4" r="F36"/>
  <c i="1" r="BC97"/>
  <c i="3" r="J33"/>
  <c i="1" r="AV96"/>
  <c i="4" r="F33"/>
  <c i="1" r="AZ97"/>
  <c i="3" r="F33"/>
  <c i="1" r="AZ96"/>
  <c i="2" r="J33"/>
  <c i="1" r="AV95"/>
  <c i="4" r="J33"/>
  <c i="1" r="AV97"/>
  <c i="4" r="F34"/>
  <c i="1" r="BA97"/>
  <c i="4" l="1" r="T128"/>
  <c r="T127"/>
  <c r="P128"/>
  <c r="P127"/>
  <c i="1" r="AU97"/>
  <c i="2" r="R143"/>
  <c i="3" r="T294"/>
  <c i="2" r="R267"/>
  <c i="4" r="R128"/>
  <c r="R127"/>
  <c i="3" r="R294"/>
  <c r="T136"/>
  <c r="T135"/>
  <c r="P136"/>
  <c r="R136"/>
  <c r="R135"/>
  <c r="BK136"/>
  <c r="J136"/>
  <c r="J97"/>
  <c i="2" r="T143"/>
  <c r="BK143"/>
  <c r="J143"/>
  <c r="J97"/>
  <c r="T267"/>
  <c r="P267"/>
  <c r="P143"/>
  <c r="P142"/>
  <c i="1" r="AU95"/>
  <c i="3" r="P294"/>
  <c i="2" r="J144"/>
  <c r="J98"/>
  <c i="3" r="J137"/>
  <c r="J98"/>
  <c i="2" r="BK566"/>
  <c r="J566"/>
  <c r="J118"/>
  <c i="3" r="BK294"/>
  <c r="J294"/>
  <c r="J105"/>
  <c i="2" r="BK267"/>
  <c r="J267"/>
  <c r="J104"/>
  <c i="4" r="BK128"/>
  <c r="J128"/>
  <c r="J97"/>
  <c r="BK212"/>
  <c r="J212"/>
  <c r="J106"/>
  <c i="1" r="AT95"/>
  <c i="3" r="F35"/>
  <c i="1" r="BB96"/>
  <c r="AT97"/>
  <c r="AZ94"/>
  <c r="AV94"/>
  <c r="AK29"/>
  <c r="AT96"/>
  <c r="BD94"/>
  <c r="W33"/>
  <c i="4" r="F35"/>
  <c i="1" r="BB97"/>
  <c r="BC94"/>
  <c r="AY94"/>
  <c r="BA94"/>
  <c r="W30"/>
  <c i="2" r="F35"/>
  <c i="1" r="BB95"/>
  <c i="2" l="1" r="T142"/>
  <c i="3" r="P135"/>
  <c i="1" r="AU96"/>
  <c i="2" r="R142"/>
  <c i="3" r="BK135"/>
  <c r="J135"/>
  <c r="J96"/>
  <c i="2" r="BK142"/>
  <c r="J142"/>
  <c i="4" r="BK127"/>
  <c r="J127"/>
  <c r="J96"/>
  <c i="1" r="AU94"/>
  <c r="W29"/>
  <c r="BB94"/>
  <c r="AX94"/>
  <c i="2" r="J30"/>
  <c i="1" r="AG95"/>
  <c r="AN95"/>
  <c r="AW94"/>
  <c r="AK30"/>
  <c r="W32"/>
  <c i="2" l="1" r="J39"/>
  <c r="J96"/>
  <c i="1" r="W31"/>
  <c i="3" r="J30"/>
  <c i="1" r="AG96"/>
  <c r="AN96"/>
  <c i="4" r="J30"/>
  <c i="1" r="AG97"/>
  <c r="AN97"/>
  <c r="AT94"/>
  <c i="4" l="1" r="J39"/>
  <c i="3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<sst xmlns="http://schemas.openxmlformats.org/spreadsheetml/2006/main">
  <si>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</si>
  <si>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</si>
  <si>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</si>
  <si>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</si>
  <si>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</si>
  <si>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{e215470c-4ea5-43c2-8c35-94abe5dd8a33}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</si>
  <si>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</si>
  <si>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</si>
  <si>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</si>
  <si>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</si>
  <si>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</si>
  <si>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</si>
  <si>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</si>
  <si>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</si>
  <si>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65420205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</si>
  <si>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</si>
  <si>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</si>
  <si>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Domažlice - oprava budovy náhradního zdroje 1</t>
  </si>
  <si>
    <t>KSO:</t>
  </si>
  <si>
    <t>CC-CZ:</t>
  </si>
  <si>
    <t>Místo:</t>
  </si>
  <si>
    <t xml:space="preserve"> </t>
  </si>
  <si>
    <t>Datum:</t>
  </si>
  <si>
    <t>27. 8. 2020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</si>
  <si>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</si>
  <si>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</si>
  <si>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</si>
  <si>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</si>
  <si>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</si>
  <si>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</si>
  <si>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</si>
  <si>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</si>
  <si>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</si>
  <si>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</si>
  <si>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</si>
  <si>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</si>
  <si>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</si>
  <si>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</si>
  <si>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</si>
  <si>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</si>
  <si>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</si>
  <si>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</si>
  <si>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</si>
  <si>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</si>
  <si>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</si>
  <si>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</si>
  <si>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</si>
  <si>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</si>
  <si>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</si>
  <si>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</si>
  <si>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</si>
  <si>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</si>
  <si>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</si>
  <si>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</si>
  <si>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</si>
  <si>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</si>
  <si>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</si>
  <si>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</si>
  <si>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</si>
  <si>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</si>
  <si>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</si>
  <si>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</si>
  <si>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</si>
  <si>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</si>
  <si>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</si>
  <si>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</si>
  <si>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</si>
  <si>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</si>
  <si>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</si>
  <si>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</si>
  <si>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</si>
  <si>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</si>
  <si>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</si>
  <si>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</si>
  <si>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</si>
  <si>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</si>
  <si>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</si>
  <si>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</si>
  <si>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</si>
  <si>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Budova náhradního zdroje 1</t>
  </si>
  <si>
    <t>STA</t>
  </si>
  <si>
    <t>1</t>
  </si>
  <si>
    <t>{2ed297bb-ab64-42e9-bf57-4c81c5c882bb}</t>
  </si>
  <si>
    <t>2</t>
  </si>
  <si>
    <t>SO 02</t>
  </si>
  <si>
    <t>Budova náhradního zdroje 2</t>
  </si>
  <si>
    <t>{c76462c5-00dd-4e2c-bcd7-b9481f23876d}</t>
  </si>
  <si>
    <t>SO 03</t>
  </si>
  <si>
    <t>Oprava oplocení</t>
  </si>
  <si>
    <t>{ae5b7b8b-b2df-42c5-832f-c0e36e022366}</t>
  </si>
  <si>
    <t>KRYCÍ LIST SOUPISU PRACÍ</t>
  </si>
  <si>
    <t>Objekt:</t>
  </si>
  <si>
    <t>SO 01 - Budova náhradního zdroje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</si>
  <si>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</si>
  <si>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</si>
  <si>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</si>
  <si>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</si>
  <si>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</si>
  <si>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</si>
  <si>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</si>
  <si>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</si>
  <si>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</si>
  <si>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</si>
  <si>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</si>
  <si>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</si>
  <si>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</si>
  <si>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</si>
  <si>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</si>
  <si>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</si>
  <si>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</si>
  <si>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</si>
  <si>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</si>
  <si>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</si>
  <si>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</si>
  <si>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</si>
  <si>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</si>
  <si>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</si>
  <si>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46-M - Zemní práce při extr.mont.pracích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</si>
  <si>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</si>
  <si>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</si>
  <si>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</si>
  <si>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</si>
  <si>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</si>
  <si>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</si>
  <si>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</si>
  <si>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</si>
  <si>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</si>
  <si>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</si>
  <si>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</si>
  <si>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</si>
  <si>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</si>
  <si>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</si>
  <si>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</si>
  <si>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</si>
  <si>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</si>
  <si>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</si>
  <si>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</si>
  <si>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</si>
  <si>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</si>
  <si>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</si>
  <si>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</si>
  <si>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</si>
  <si>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</si>
  <si>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310236241</t>
  </si>
  <si>
    <t xml:space="preserve">Zazdívka otvorů ve zdivu nadzákladovém cihlami pálenými  plochy přes 0,0225 m2 do 0,09 m2, ve zdi tl. do 300 mm</t>
  </si>
  <si>
    <t>kus</t>
  </si>
  <si>
    <t>CS ÚRS 2020 02</t>
  </si>
  <si>
    <t>4</t>
  </si>
  <si>
    <t>VV</t>
  </si>
  <si>
    <t>uazdění otvorů ve fasádě</t>
  </si>
  <si>
    <t>3+2</t>
  </si>
  <si>
    <t>kolem rozvaděče</t>
  </si>
  <si>
    <t>po kotlích</t>
  </si>
  <si>
    <t>Součet</t>
  </si>
  <si>
    <t>310239211</t>
  </si>
  <si>
    <t xml:space="preserve">Zazdívka otvorů ve zdivu nadzákladovém cihlami pálenými  plochy přes 1 m2 do 4 m2 na maltu vápenocementovou</t>
  </si>
  <si>
    <t>m3</t>
  </si>
  <si>
    <t>317234410</t>
  </si>
  <si>
    <t xml:space="preserve">Vyzdívka mezi nosníky cihlami pálenými  na maltu cementovou</t>
  </si>
  <si>
    <t>6</t>
  </si>
  <si>
    <t>317944323</t>
  </si>
  <si>
    <t xml:space="preserve">Válcované nosníky dodatečně osazované do připravených otvorů  bez zazdění hlav č. 14 až 22</t>
  </si>
  <si>
    <t>t</t>
  </si>
  <si>
    <t>8</t>
  </si>
  <si>
    <t>5</t>
  </si>
  <si>
    <t>319202112</t>
  </si>
  <si>
    <t>Dodatečná izolace zdiva injektáží nízkotlakou metodou silikonovou mikroemulzí, tloušťka zdiva přes 150 do 300 mm</t>
  </si>
  <si>
    <t>m</t>
  </si>
  <si>
    <t>10</t>
  </si>
  <si>
    <t>obvodové zdivo</t>
  </si>
  <si>
    <t>(28,05+6,32)*2</t>
  </si>
  <si>
    <t>346244381</t>
  </si>
  <si>
    <t xml:space="preserve">Plentování ocelových válcovaných nosníků jednostranné cihlami  na maltu, výška stojiny do 200 mm</t>
  </si>
  <si>
    <t>m2</t>
  </si>
  <si>
    <t>12</t>
  </si>
  <si>
    <t>Vodorovné konstrukce</t>
  </si>
  <si>
    <t>7</t>
  </si>
  <si>
    <t>413232221</t>
  </si>
  <si>
    <t xml:space="preserve">Zazdívka zhlaví stropních trámů nebo válcovaných nosníků pálenými cihlami  válcovaných nosníků, výšky přes 150 do 300 mm</t>
  </si>
  <si>
    <t>14</t>
  </si>
  <si>
    <t>OP02,OP01</t>
  </si>
  <si>
    <t>2*2*2</t>
  </si>
  <si>
    <t>Úpravy povrchů, podlahy a osazování výplní</t>
  </si>
  <si>
    <t>611142001</t>
  </si>
  <si>
    <t xml:space="preserve">Potažení vnitřních ploch pletivem  v ploše nebo pruzích, na plném podkladu sklovláknitým vtlačením do tmelu stropů</t>
  </si>
  <si>
    <t>16</t>
  </si>
  <si>
    <t>budova č. 1</t>
  </si>
  <si>
    <t>32,89+33,90+34,02+3,02+8,03+39,00</t>
  </si>
  <si>
    <t>9</t>
  </si>
  <si>
    <t>611311131</t>
  </si>
  <si>
    <t>Potažení vnitřních ploch štukem tloušťky do 3 mm vodorovných konstrukcí stropů rovných</t>
  </si>
  <si>
    <t>18</t>
  </si>
  <si>
    <t>611325422</t>
  </si>
  <si>
    <t>Oprava vápenocementové omítky vnitřních ploch štukové dvouvrstvé, tloušťky do 20 mm a tloušťky štuku do 3 mm stropů, v rozsahu opravované plochy přes 10 do 30%</t>
  </si>
  <si>
    <t>20</t>
  </si>
  <si>
    <t>11</t>
  </si>
  <si>
    <t>612142001</t>
  </si>
  <si>
    <t xml:space="preserve">Potažení vnitřních ploch pletivem  v ploše nebo pruzích, na plném podkladu sklovláknitým vtlačením do tmelu stěn</t>
  </si>
  <si>
    <t>22</t>
  </si>
  <si>
    <t>612311131</t>
  </si>
  <si>
    <t>Potažení vnitřních ploch štukem tloušťky do 3 mm svislých konstrukcí stěn</t>
  </si>
  <si>
    <t>24</t>
  </si>
  <si>
    <t>13</t>
  </si>
  <si>
    <t>612325423</t>
  </si>
  <si>
    <t>Oprava vápenocementové omítky vnitřních ploch štukové dvouvrstvé, tloušťky do 20 mm a tloušťky štuku do 3 mm stěn, v rozsahu opravované plochy přes 30 do 50%</t>
  </si>
  <si>
    <t>26</t>
  </si>
  <si>
    <t>622142001</t>
  </si>
  <si>
    <t xml:space="preserve">Potažení vnějších ploch pletivem  v ploše nebo pruzích, na plném podkladu sklovláknitým vtlačením do tmelu stěn</t>
  </si>
  <si>
    <t>28</t>
  </si>
  <si>
    <t>stávající fasáda</t>
  </si>
  <si>
    <t>12,30*2*4,00+6,32*1,00+(15,80*2+6,32)*5,00</t>
  </si>
  <si>
    <t>622325102</t>
  </si>
  <si>
    <t>Oprava vápenocementové omítky vnějších ploch stupně členitosti 1 hladké stěn, v rozsahu opravované plochy přes 10 do 30%</t>
  </si>
  <si>
    <t>32</t>
  </si>
  <si>
    <t>17</t>
  </si>
  <si>
    <t>622531021</t>
  </si>
  <si>
    <t xml:space="preserve">Omítka tenkovrstvá silikonová vnějších ploch  probarvená, včetně penetrace podkladu zrnitá, tloušťky 2,0 mm stěn</t>
  </si>
  <si>
    <t>34</t>
  </si>
  <si>
    <t>642943112</t>
  </si>
  <si>
    <t xml:space="preserve">Osazování ocelových úhelníkových rámů s dveřními křídly  na cementovou maltu, o ploše otvoru přes 2,5 do 4 m2</t>
  </si>
  <si>
    <t>36</t>
  </si>
  <si>
    <t>OP07</t>
  </si>
  <si>
    <t>Trubní vedení</t>
  </si>
  <si>
    <t>19</t>
  </si>
  <si>
    <t>899311111</t>
  </si>
  <si>
    <t xml:space="preserve">Osazení ocelových nebo litinových poklopů s rámem na šachtách tunelové stoky  hmotnosti jednotlivě do 50 kg</t>
  </si>
  <si>
    <t>38</t>
  </si>
  <si>
    <t>M</t>
  </si>
  <si>
    <t>553100</t>
  </si>
  <si>
    <t>Dodávka ocelového poklopu 600x600 s rámem žárově zinkováno</t>
  </si>
  <si>
    <t>ks</t>
  </si>
  <si>
    <t>40</t>
  </si>
  <si>
    <t>Ostatní konstrukce a práce, bourání</t>
  </si>
  <si>
    <t>941111121</t>
  </si>
  <si>
    <t xml:space="preserve">Montáž lešení řadového trubkového lehkého pracovního s podlahami  s provozním zatížením tř. 3 do 200 kg/m2 šířky tř. W09 přes 0,9 do 1,2 m, výšky do 10 m</t>
  </si>
  <si>
    <t>42</t>
  </si>
  <si>
    <t>nižší část</t>
  </si>
  <si>
    <t>12,30*4,00*2</t>
  </si>
  <si>
    <t>vyšší část</t>
  </si>
  <si>
    <t>(18,80*2+6,32+1,20*4)*5,00+6,32*1,00</t>
  </si>
  <si>
    <t>941111221</t>
  </si>
  <si>
    <t xml:space="preserve">Montáž lešení řadového trubkového lehkého pracovního s podlahami  s provozním zatížením tř. 3 do 200 kg/m2 Příplatek za první a každý další den použití lešení k ceně -1121</t>
  </si>
  <si>
    <t>44</t>
  </si>
  <si>
    <t>348,32*30</t>
  </si>
  <si>
    <t>23</t>
  </si>
  <si>
    <t>941111821</t>
  </si>
  <si>
    <t xml:space="preserve">Demontáž lešení řadového trubkového lehkého pracovního s podlahami  s provozním zatížením tř. 3 do 200 kg/m2 šířky tř. W09 přes 0,9 do 1,2 m, výšky do 10 m</t>
  </si>
  <si>
    <t>46</t>
  </si>
  <si>
    <t>949101112</t>
  </si>
  <si>
    <t xml:space="preserve">Lešení pomocné pracovní pro objekty pozemních staveb  pro zatížení do 150 kg/m2, o výšce lešeňové podlahy přes 1,9 do 3,5 m</t>
  </si>
  <si>
    <t>48</t>
  </si>
  <si>
    <t>25</t>
  </si>
  <si>
    <t>952901221</t>
  </si>
  <si>
    <t xml:space="preserve">Vyčištění budov nebo objektů před předáním do užívání  průmyslových budov a objektů výrobních, skladovacích, garáží, dílen nebo hal apod. s nespalnou podlahou jakékoliv výšky podlaží</t>
  </si>
  <si>
    <t>50</t>
  </si>
  <si>
    <t>953941611</t>
  </si>
  <si>
    <t xml:space="preserve">Osazení drobných kovových výrobků bez jejich dodání  s vysekáním kapes pro upevňovací prvky se zazděním, zabetonováním nebo zalitím konzol, ve zdivu cihelném</t>
  </si>
  <si>
    <t>52</t>
  </si>
  <si>
    <t>osazení konzol na osvětlení</t>
  </si>
  <si>
    <t>27</t>
  </si>
  <si>
    <t>962031132</t>
  </si>
  <si>
    <t xml:space="preserve">Bourání příček z cihel, tvárnic nebo příčkovek  z cihel pálených, plných nebo dutých na maltu vápennou nebo vápenocementovou, tl. do 100 mm</t>
  </si>
  <si>
    <t>54</t>
  </si>
  <si>
    <t>budova š.1</t>
  </si>
  <si>
    <t>(3,60+1,50+0,90)*3,20</t>
  </si>
  <si>
    <t>962031133</t>
  </si>
  <si>
    <t xml:space="preserve">Bourání příček z cihel, tvárnic nebo příčkovek  z cihel pálených, plných nebo dutých na maltu vápennou nebo vápenocementovou, tl. do 150 mm</t>
  </si>
  <si>
    <t>56</t>
  </si>
  <si>
    <t>29</t>
  </si>
  <si>
    <t>962032631</t>
  </si>
  <si>
    <t xml:space="preserve">Bourání zdiva nadzákladového z cihel nebo tvárnic  komínového z cihel pálených, šamotových nebo vápenopískových nad střechou na maltu vápennou nebo vápenocementovou</t>
  </si>
  <si>
    <t>58</t>
  </si>
  <si>
    <t>0,50*0,50*1,00*2</t>
  </si>
  <si>
    <t>30</t>
  </si>
  <si>
    <t>963012510</t>
  </si>
  <si>
    <t xml:space="preserve">Bourání stropů z desek nebo panelů železobetonových prefabrikovaných s dutinami  z desek, š. do 300 mm tl. do 140 mm</t>
  </si>
  <si>
    <t>60</t>
  </si>
  <si>
    <t>31</t>
  </si>
  <si>
    <t>968062375</t>
  </si>
  <si>
    <t xml:space="preserve">Vybourání dřevěných rámů oken s křídly, dveřních zárubní, vrat, stěn, ostění nebo obkladů  rámů oken s křídly zdvojených, plochy do 2 m2</t>
  </si>
  <si>
    <t>62</t>
  </si>
  <si>
    <t>budova č.1</t>
  </si>
  <si>
    <t>1,15*1,80*4</t>
  </si>
  <si>
    <t>968072455</t>
  </si>
  <si>
    <t xml:space="preserve">Vybourání kovových rámů oken s křídly, dveřních zárubní, vrat, stěn, ostění nebo obkladů  dveřních zárubní, plochy do 2 m2</t>
  </si>
  <si>
    <t>64</t>
  </si>
  <si>
    <t>33</t>
  </si>
  <si>
    <t>968072456</t>
  </si>
  <si>
    <t xml:space="preserve">Vybourání kovových rámů oken s křídly, dveřních zárubní, vrat, stěn, ostění nebo obkladů  dveřních zárubní, plochy přes 2 m2</t>
  </si>
  <si>
    <t>66</t>
  </si>
  <si>
    <t>968072559</t>
  </si>
  <si>
    <t xml:space="preserve">Vybourání kovových rámů oken s křídly, dveřních zárubní, vrat, stěn, ostění nebo obkladů  vrat, mimo posuvných a skládacích, plochy přes 5 m2</t>
  </si>
  <si>
    <t>68</t>
  </si>
  <si>
    <t>3,00*3,40</t>
  </si>
  <si>
    <t>35</t>
  </si>
  <si>
    <t>971033641</t>
  </si>
  <si>
    <t xml:space="preserve">Vybourání otvorů ve zdivu základovém nebo nadzákladovém z cihel, tvárnic, příčkovek  z cihel pálených na maltu vápennou nebo vápenocementovou plochy do 4 m2, tl. do 300 mm</t>
  </si>
  <si>
    <t>70</t>
  </si>
  <si>
    <t>974031666</t>
  </si>
  <si>
    <t xml:space="preserve">Vysekání rýh ve zdivu cihelném na maltu vápennou nebo vápenocementovou  pro vtahování nosníků do zdí, před vybouráním otvoru do hl. 150 mm, při v. nosníku do 250 mm</t>
  </si>
  <si>
    <t>72</t>
  </si>
  <si>
    <t>OP02. OP01</t>
  </si>
  <si>
    <t>3,60*2*2</t>
  </si>
  <si>
    <t>37</t>
  </si>
  <si>
    <t>975043121</t>
  </si>
  <si>
    <t xml:space="preserve">Jednořadové podchycení stropů pro osazení nosníků dřevěnou výztuhou  v. podchycení do 3,5 m, a při zatížení hmotností přes 750 do 1000 kg/m</t>
  </si>
  <si>
    <t>74</t>
  </si>
  <si>
    <t>OP02, OP01</t>
  </si>
  <si>
    <t>5,60*2</t>
  </si>
  <si>
    <t>978011141</t>
  </si>
  <si>
    <t>Otlučení vápenných nebo vápenocementových omítek vnitřních ploch stropů, v rozsahu přes 10 do 30 %</t>
  </si>
  <si>
    <t>76</t>
  </si>
  <si>
    <t>39</t>
  </si>
  <si>
    <t>978013161</t>
  </si>
  <si>
    <t>Otlučení vápenných nebo vápenocementových omítek vnitřních ploch stěn s vyškrabáním spar, s očištěním zdiva, v rozsahu přes 30 do 50 %</t>
  </si>
  <si>
    <t>78</t>
  </si>
  <si>
    <t>978015341</t>
  </si>
  <si>
    <t>Otlučení vápenných nebo vápenocementových omítek vnějších ploch s vyškrabáním spar a s očištěním zdiva stupně členitosti 1 a 2, v rozsahu přes 10 do 30 %</t>
  </si>
  <si>
    <t>80</t>
  </si>
  <si>
    <t>41</t>
  </si>
  <si>
    <t>985441123</t>
  </si>
  <si>
    <t>Přídavná šroubovitá nerezová výztuž pro sanaci trhlin v drážce včetně vyfrézování a zalití kotevní maltou v cihelném nebo kamenném zdivu hloubky do 70 mm 2 táhla průměru 8 mm</t>
  </si>
  <si>
    <t>82</t>
  </si>
  <si>
    <t>997</t>
  </si>
  <si>
    <t>Přesun sutě</t>
  </si>
  <si>
    <t>997002611</t>
  </si>
  <si>
    <t xml:space="preserve">Nakládání suti a vybouraných hmot na dopravní prostředek  pro vodorovné přemístění</t>
  </si>
  <si>
    <t>84</t>
  </si>
  <si>
    <t>43</t>
  </si>
  <si>
    <t>997013211</t>
  </si>
  <si>
    <t xml:space="preserve">Vnitrostaveništní doprava suti a vybouraných hmot  vodorovně do 50 m svisle ručně pro budovy a haly výšky do 6 m</t>
  </si>
  <si>
    <t>86</t>
  </si>
  <si>
    <t>997013501</t>
  </si>
  <si>
    <t xml:space="preserve">Odvoz suti a vybouraných hmot na skládku nebo meziskládku  se složením, na vzdálenost do 1 km</t>
  </si>
  <si>
    <t>88</t>
  </si>
  <si>
    <t>45</t>
  </si>
  <si>
    <t>997013509</t>
  </si>
  <si>
    <t xml:space="preserve">Odvoz suti a vybouraných hmot na skládku nebo meziskládku  se složením, na vzdálenost Příplatek k ceně za každý další i započatý 1 km přes 1 km</t>
  </si>
  <si>
    <t>90</t>
  </si>
  <si>
    <t>44,73*9</t>
  </si>
  <si>
    <t>997013631</t>
  </si>
  <si>
    <t>Poplatek za uložení stavebního odpadu na skládce (skládkovné) směsného stavebního a demoličního zatříděného do Katalogu odpadů pod kódem 17 09 04</t>
  </si>
  <si>
    <t>92</t>
  </si>
  <si>
    <t>PSV</t>
  </si>
  <si>
    <t>Práce a dodávky PSV</t>
  </si>
  <si>
    <t>712</t>
  </si>
  <si>
    <t>Povlakové krytiny</t>
  </si>
  <si>
    <t>47</t>
  </si>
  <si>
    <t>712300841</t>
  </si>
  <si>
    <t xml:space="preserve">Odstranění ze střech plochých do 10°  mechu odškrabáním a očistěním s urovnáním povrchu</t>
  </si>
  <si>
    <t>94</t>
  </si>
  <si>
    <t>712311101</t>
  </si>
  <si>
    <t xml:space="preserve">Provedení povlakové krytiny střech plochých do 10° natěradly a tmely za studena  nátěrem lakem penetračním nebo asfaltovým</t>
  </si>
  <si>
    <t>96</t>
  </si>
  <si>
    <t>49</t>
  </si>
  <si>
    <t>11163150</t>
  </si>
  <si>
    <t>lak penetrační asfaltový</t>
  </si>
  <si>
    <t>98</t>
  </si>
  <si>
    <t>712341559</t>
  </si>
  <si>
    <t xml:space="preserve">Provedení povlakové krytiny střech plochých do 10° pásy přitavením  NAIP v plné ploše</t>
  </si>
  <si>
    <t>100</t>
  </si>
  <si>
    <t>51</t>
  </si>
  <si>
    <t>62836110</t>
  </si>
  <si>
    <t>pás asfaltový natavitelný oxidovaný tl 4mm s vložkou z hliníkové fólie / hliníkové fólie s textilií, se spalitelnou PE folií nebo jemnozrnným minerálním posypem</t>
  </si>
  <si>
    <t>102</t>
  </si>
  <si>
    <t>998712101</t>
  </si>
  <si>
    <t>Přesun hmot tonážní tonážní pro krytiny povlakové v objektech v do 6 m</t>
  </si>
  <si>
    <t>762008709</t>
  </si>
  <si>
    <t>725</t>
  </si>
  <si>
    <t>Zdravotechnika - zařizovací předměty</t>
  </si>
  <si>
    <t>53</t>
  </si>
  <si>
    <t>725110814</t>
  </si>
  <si>
    <t xml:space="preserve">Demontáž klozetů  odsávacích nebo kombinačních</t>
  </si>
  <si>
    <t>soubor</t>
  </si>
  <si>
    <t>106</t>
  </si>
  <si>
    <t>725122813</t>
  </si>
  <si>
    <t xml:space="preserve">Demontáž pisoárů  s nádrží a 1 záchodkem</t>
  </si>
  <si>
    <t>108</t>
  </si>
  <si>
    <t>55</t>
  </si>
  <si>
    <t>725210821</t>
  </si>
  <si>
    <t xml:space="preserve">Demontáž umyvadel  bez výtokových armatur umyvadel</t>
  </si>
  <si>
    <t>110</t>
  </si>
  <si>
    <t>725240812</t>
  </si>
  <si>
    <t xml:space="preserve">Demontáž sprchových kabin a vaniček  bez výtokových armatur vaniček</t>
  </si>
  <si>
    <t>112</t>
  </si>
  <si>
    <t>57</t>
  </si>
  <si>
    <t>725530826</t>
  </si>
  <si>
    <t xml:space="preserve">Demontáž elektrických zásobníkových ohřívačů vody  akumulačních do 800 l</t>
  </si>
  <si>
    <t>114</t>
  </si>
  <si>
    <t>725820801</t>
  </si>
  <si>
    <t xml:space="preserve">Demontáž baterií  nástěnných do G 3/4</t>
  </si>
  <si>
    <t>116</t>
  </si>
  <si>
    <t>59</t>
  </si>
  <si>
    <t>725840850</t>
  </si>
  <si>
    <t xml:space="preserve">Demontáž baterií sprchových  diferenciálních do G 3/4 x 1</t>
  </si>
  <si>
    <t>118</t>
  </si>
  <si>
    <t>725860811</t>
  </si>
  <si>
    <t xml:space="preserve">Demontáž zápachových uzávěrek pro zařizovací předměty  jednoduchých</t>
  </si>
  <si>
    <t>120</t>
  </si>
  <si>
    <t>61</t>
  </si>
  <si>
    <t>998725101</t>
  </si>
  <si>
    <t>Přesun hmot tonážní pro zařizovací předměty v objektech v do 6 m</t>
  </si>
  <si>
    <t>-543795549</t>
  </si>
  <si>
    <t>741</t>
  </si>
  <si>
    <t>Elektroinstalace - silnoproud</t>
  </si>
  <si>
    <t>741110061</t>
  </si>
  <si>
    <t>Montáž trubka plastová ohebná D přes 11 do 23 mm uložená pod omítku</t>
  </si>
  <si>
    <t>2063962701</t>
  </si>
  <si>
    <t>63</t>
  </si>
  <si>
    <t>34571150</t>
  </si>
  <si>
    <t>trubka elektroinstalační ohebná z PH, D 13,5/18,7mm</t>
  </si>
  <si>
    <t>-2083176906</t>
  </si>
  <si>
    <t>741110511</t>
  </si>
  <si>
    <t>Montáž lišta a kanálek vkládací šířky do 60 mm s víčkem</t>
  </si>
  <si>
    <t>-673872203</t>
  </si>
  <si>
    <t>65</t>
  </si>
  <si>
    <t>34571001</t>
  </si>
  <si>
    <t>lišta elektroinstalační hranatá 15x10</t>
  </si>
  <si>
    <t>1086365081</t>
  </si>
  <si>
    <t>741112111</t>
  </si>
  <si>
    <t>Montáž rozvodka nástěnná plastová čtyřhranná vodič D do 4 mm2</t>
  </si>
  <si>
    <t>-2136957039</t>
  </si>
  <si>
    <t>67</t>
  </si>
  <si>
    <t>34571512</t>
  </si>
  <si>
    <t>krabice přístrojová instalační 500V, 71x71x42mm</t>
  </si>
  <si>
    <t>1816408377</t>
  </si>
  <si>
    <t>741112353</t>
  </si>
  <si>
    <t>Otevření nebo uzavření krabice pancéřové víčkem na 4 šrouby</t>
  </si>
  <si>
    <t>-109033861</t>
  </si>
  <si>
    <t>69</t>
  </si>
  <si>
    <t>741120201</t>
  </si>
  <si>
    <t>Montáž vodič Cu izolovaný plný a laněný s PVC pláštěm žíla 1,5-16 mm2 volně (např. CY, CHAH-V)</t>
  </si>
  <si>
    <t>1593010938</t>
  </si>
  <si>
    <t>34140822</t>
  </si>
  <si>
    <t>vodič silový s Cu jádrem 1mm2 (CY)</t>
  </si>
  <si>
    <t>-267206148</t>
  </si>
  <si>
    <t>71</t>
  </si>
  <si>
    <t>741122015</t>
  </si>
  <si>
    <t>Montáž kabel Cu bez ukončení uložený pod omítku plný kulatý 3x1,5 mm2 (např. CYKY)</t>
  </si>
  <si>
    <t>1600153871</t>
  </si>
  <si>
    <t>34111030</t>
  </si>
  <si>
    <t>kabel silový s Cu jádrem 1kV 3x1,5mm2 (CYKY)</t>
  </si>
  <si>
    <t>-1047094434</t>
  </si>
  <si>
    <t>420*1,2 'Přepočtené koeficientem množství</t>
  </si>
  <si>
    <t>73</t>
  </si>
  <si>
    <t>741122031</t>
  </si>
  <si>
    <t>Montáž kabel Cu bez ukončení uložený pod omítku plný kulatý 5x1,5 až 2,5 mm2 (např. CYKY)</t>
  </si>
  <si>
    <t>-1826214008</t>
  </si>
  <si>
    <t>34111090</t>
  </si>
  <si>
    <t>kabel silový s Cu jádrem 1kV 5x1,5mm2 (CYKY)</t>
  </si>
  <si>
    <t>-1084001844</t>
  </si>
  <si>
    <t>10*1,2 'Přepočtené koeficientem množství</t>
  </si>
  <si>
    <t>75</t>
  </si>
  <si>
    <t>34111094</t>
  </si>
  <si>
    <t>kabel silový s Cu jádrem 1kV 5x2,5mm2 (CYKY)</t>
  </si>
  <si>
    <t>-908504342</t>
  </si>
  <si>
    <t>741122032</t>
  </si>
  <si>
    <t>Montáž kabel Cu bez ukončení uložený pod omítku plný kulatý 5x4 až 6 mm2 (např. CYKY)</t>
  </si>
  <si>
    <t>-1891618253</t>
  </si>
  <si>
    <t>77</t>
  </si>
  <si>
    <t>34111098</t>
  </si>
  <si>
    <t>kabel silový s Cu jádrem 1kV 5x4mm2 (CYKY)</t>
  </si>
  <si>
    <t>-1863741260</t>
  </si>
  <si>
    <t>42*1,2 'Přepočtené koeficientem množství</t>
  </si>
  <si>
    <t>34111100</t>
  </si>
  <si>
    <t>kabel silový s Cu jádrem 1kV 5x6mm2 (CYKY)</t>
  </si>
  <si>
    <t>866314517</t>
  </si>
  <si>
    <t>5,25*1,2 'Přepočtené koeficientem množství</t>
  </si>
  <si>
    <t>79</t>
  </si>
  <si>
    <t>741128005</t>
  </si>
  <si>
    <t>Ostatní práce při montáži vodičů a kabelů - trasování vedení na omítce</t>
  </si>
  <si>
    <t>1614027698</t>
  </si>
  <si>
    <t>741130001</t>
  </si>
  <si>
    <t>Ukončení vodič izolovaný do 2,5 mm2 v rozváděči nebo na přístroji</t>
  </si>
  <si>
    <t>568800689</t>
  </si>
  <si>
    <t>81</t>
  </si>
  <si>
    <t>741132103</t>
  </si>
  <si>
    <t>Ukončení kabelů 3x1,5 až 4 mm2 smršťovací záklopkou nebo páskem bez letování</t>
  </si>
  <si>
    <t>751612885</t>
  </si>
  <si>
    <t>741132145</t>
  </si>
  <si>
    <t>Ukončení kabelů 5x1,5 až 4 mm2 smršťovací záklopkou nebo páskem bez letování</t>
  </si>
  <si>
    <t>882458274</t>
  </si>
  <si>
    <t>83</t>
  </si>
  <si>
    <t>741132146</t>
  </si>
  <si>
    <t>Ukončení kabelů 5x6 mm2 smršťovací záklopkou nebo páskem bez letování</t>
  </si>
  <si>
    <t>457200290</t>
  </si>
  <si>
    <t>741210001</t>
  </si>
  <si>
    <t>Montáž rozvodnice oceloplechová nebo plastová běžná do 20 kg</t>
  </si>
  <si>
    <t>414306783</t>
  </si>
  <si>
    <t>85</t>
  </si>
  <si>
    <t>35713850</t>
  </si>
  <si>
    <t>Dodávka náplně do skřínky XS20 - napáječ DT- svorky</t>
  </si>
  <si>
    <t>-1889156033</t>
  </si>
  <si>
    <t>35713852</t>
  </si>
  <si>
    <t>Skříň Elplast 3 - 1 - 1 vestavná pro XS20, včetně nátěru</t>
  </si>
  <si>
    <t>-2002445862</t>
  </si>
  <si>
    <t>87</t>
  </si>
  <si>
    <t>741210002</t>
  </si>
  <si>
    <t>Montáž rozvodnice oceloplechová nebo plastová běžná do 50 kg</t>
  </si>
  <si>
    <t>-1620587243</t>
  </si>
  <si>
    <t>35711646</t>
  </si>
  <si>
    <t>dodávka vnitřní náplně do rozvaděče R20-3X 24 modulů - IP44-Plast-schema zapojení a specifikace přístrojů - viz. výkres</t>
  </si>
  <si>
    <t>-395962639</t>
  </si>
  <si>
    <t>89</t>
  </si>
  <si>
    <t>35718100</t>
  </si>
  <si>
    <t>skříň Elplast 5-1-3 vesatvná pro R20, vč. nátěru</t>
  </si>
  <si>
    <t>1582205218</t>
  </si>
  <si>
    <t>741310031</t>
  </si>
  <si>
    <t>Montáž vypínač nástěnný 1-jednopólový prostředí venkovní/mokré</t>
  </si>
  <si>
    <t>-1364928501</t>
  </si>
  <si>
    <t>91</t>
  </si>
  <si>
    <t>34535802</t>
  </si>
  <si>
    <t>ovladač zapínací tlačítkový s orientační doutnavkou velkoplošný 10A 3553-93280</t>
  </si>
  <si>
    <t>-1077220177</t>
  </si>
  <si>
    <t>741313061</t>
  </si>
  <si>
    <t>Montáž zásuvka pohyblivá šroubové připojení 2P+PE se zapojením vodičů</t>
  </si>
  <si>
    <t>-1559691185</t>
  </si>
  <si>
    <t>93</t>
  </si>
  <si>
    <t>37451241</t>
  </si>
  <si>
    <t>zásuvka data 1xRJ45 bílá</t>
  </si>
  <si>
    <t>-1007233502</t>
  </si>
  <si>
    <t>741410041</t>
  </si>
  <si>
    <t>Montáž vodič uzemňovací drát nebo lano D do 10 mm v městské zástavbě</t>
  </si>
  <si>
    <t>1037913910</t>
  </si>
  <si>
    <t>95</t>
  </si>
  <si>
    <t>35441073</t>
  </si>
  <si>
    <t>drát D 10mm FeZn</t>
  </si>
  <si>
    <t>kg</t>
  </si>
  <si>
    <t>953953864</t>
  </si>
  <si>
    <t>741420001</t>
  </si>
  <si>
    <t>Montáž drát nebo lano hromosvodné svodové D do 10 mm s podpěrou</t>
  </si>
  <si>
    <t>347618825</t>
  </si>
  <si>
    <t>97</t>
  </si>
  <si>
    <t>35441077</t>
  </si>
  <si>
    <t>drát D 8mm AlMgSi</t>
  </si>
  <si>
    <t>-636297645</t>
  </si>
  <si>
    <t>35441415</t>
  </si>
  <si>
    <t>podpěra vedení FeZn do zdiva 150mm</t>
  </si>
  <si>
    <t>1627017316</t>
  </si>
  <si>
    <t>99</t>
  </si>
  <si>
    <t>35441610</t>
  </si>
  <si>
    <t>podpěra vedení FeZn na skleněný světlík 50mm</t>
  </si>
  <si>
    <t>1753023704</t>
  </si>
  <si>
    <t>35441490</t>
  </si>
  <si>
    <t>podpěra vedení FeZn na hřebenáče a prejzovou krytinu 120mm</t>
  </si>
  <si>
    <t>-1249921325</t>
  </si>
  <si>
    <t>101</t>
  </si>
  <si>
    <t>35441470</t>
  </si>
  <si>
    <t>podpěra vedení FeZn pod taškovou krytinu 100mm</t>
  </si>
  <si>
    <t>2043197890</t>
  </si>
  <si>
    <t>35441714</t>
  </si>
  <si>
    <t>podpěry vedení hromosvodu na plechové střechy, nerez</t>
  </si>
  <si>
    <t>-804572098</t>
  </si>
  <si>
    <t>103</t>
  </si>
  <si>
    <t>741420021</t>
  </si>
  <si>
    <t>Montáž svorka hromosvodná se 2 šrouby</t>
  </si>
  <si>
    <t>-385806528</t>
  </si>
  <si>
    <t>104</t>
  </si>
  <si>
    <t>35442029</t>
  </si>
  <si>
    <t>svorka uzemnění nerez univerzální</t>
  </si>
  <si>
    <t>-524781717</t>
  </si>
  <si>
    <t>105</t>
  </si>
  <si>
    <t>741420022</t>
  </si>
  <si>
    <t>Montáž svorka hromosvodná se 3 šrouby</t>
  </si>
  <si>
    <t>-1224605039</t>
  </si>
  <si>
    <t>35442015</t>
  </si>
  <si>
    <t>svorka uzemnění Cu zkušební</t>
  </si>
  <si>
    <t>-960344250</t>
  </si>
  <si>
    <t>107</t>
  </si>
  <si>
    <t>35441885</t>
  </si>
  <si>
    <t>svorka spojovací pro lano D 8-10mm</t>
  </si>
  <si>
    <t>1304876944</t>
  </si>
  <si>
    <t>35441860</t>
  </si>
  <si>
    <t>svorka FeZn k jímací tyči - 4 šrouby</t>
  </si>
  <si>
    <t>-1619094994</t>
  </si>
  <si>
    <t>109</t>
  </si>
  <si>
    <t>35441875</t>
  </si>
  <si>
    <t>svorka křížová pro vodič D 6-10mm</t>
  </si>
  <si>
    <t>1987606071</t>
  </si>
  <si>
    <t>2113356412</t>
  </si>
  <si>
    <t>111</t>
  </si>
  <si>
    <t>741420051</t>
  </si>
  <si>
    <t>Montáž vedení hromosvodné-úhelník nebo trubka s držáky do zdiva</t>
  </si>
  <si>
    <t>408529081</t>
  </si>
  <si>
    <t>35441800</t>
  </si>
  <si>
    <t>úhelník ochranný na ochranu svodu - 1700mm, Cu</t>
  </si>
  <si>
    <t>1624948618</t>
  </si>
  <si>
    <t>113</t>
  </si>
  <si>
    <t>35441836</t>
  </si>
  <si>
    <t>držák ochranného úhelníku do zdiva, FeZn</t>
  </si>
  <si>
    <t>-1739436874</t>
  </si>
  <si>
    <t>741420054</t>
  </si>
  <si>
    <t>Montáž vedení hromosvodné-tvarování prvku</t>
  </si>
  <si>
    <t>1430281287</t>
  </si>
  <si>
    <t>115</t>
  </si>
  <si>
    <t>741420083</t>
  </si>
  <si>
    <t>Montáž vedení hromosvodné-štítek k označení svodu</t>
  </si>
  <si>
    <t>2103189081</t>
  </si>
  <si>
    <t>35442110</t>
  </si>
  <si>
    <t>štítek plastový - čísla svodů</t>
  </si>
  <si>
    <t>1076393519</t>
  </si>
  <si>
    <t>117</t>
  </si>
  <si>
    <t>741420084</t>
  </si>
  <si>
    <t>Montáž vedení hromosvodné-vodotěsná ucpávka</t>
  </si>
  <si>
    <t>1699219338</t>
  </si>
  <si>
    <t>59071067</t>
  </si>
  <si>
    <t>tmel bitumenový plastoelastický</t>
  </si>
  <si>
    <t>litr</t>
  </si>
  <si>
    <t>-1621702576</t>
  </si>
  <si>
    <t>119</t>
  </si>
  <si>
    <t>741420103</t>
  </si>
  <si>
    <t>Montáž držáků oddáleného vedení na trubku</t>
  </si>
  <si>
    <t>-783047115</t>
  </si>
  <si>
    <t>35441849</t>
  </si>
  <si>
    <t>držák jímače a ochranné trubky - 200mm, FeZn</t>
  </si>
  <si>
    <t>-734023724</t>
  </si>
  <si>
    <t>121</t>
  </si>
  <si>
    <t>741420911</t>
  </si>
  <si>
    <t>Nátěry svodových vodičů včetně podpěr a svorek hromosvodů</t>
  </si>
  <si>
    <t>1874041888</t>
  </si>
  <si>
    <t>122</t>
  </si>
  <si>
    <t>24617222</t>
  </si>
  <si>
    <t>hmota nátěrová asfaltová krycí (email) na kovy</t>
  </si>
  <si>
    <t>-1466693928</t>
  </si>
  <si>
    <t>123</t>
  </si>
  <si>
    <t>741430001</t>
  </si>
  <si>
    <t>Montáž tyč jímací délky do 3 m na konstrukci dřevěnou</t>
  </si>
  <si>
    <t>1465253139</t>
  </si>
  <si>
    <t>124</t>
  </si>
  <si>
    <t>26713120</t>
  </si>
  <si>
    <t>125</t>
  </si>
  <si>
    <t>35441050</t>
  </si>
  <si>
    <t>tyč jímací s kovaným hrotem 1000mm FeZn</t>
  </si>
  <si>
    <t>-693847659</t>
  </si>
  <si>
    <t>126</t>
  </si>
  <si>
    <t>741430003</t>
  </si>
  <si>
    <t>Montáž tyč jímací délky do 3 m na konstrukci ocelovou</t>
  </si>
  <si>
    <t>-1367211013</t>
  </si>
  <si>
    <t>127</t>
  </si>
  <si>
    <t>35441061</t>
  </si>
  <si>
    <t>tyč jímací s kovaným hrotem 2000mm FeZn</t>
  </si>
  <si>
    <t>1947246395</t>
  </si>
  <si>
    <t>128</t>
  </si>
  <si>
    <t>741810003</t>
  </si>
  <si>
    <t>Celková prohlídka elektrického rozvodu a zařízení do 1 milionu Kč</t>
  </si>
  <si>
    <t>435830573</t>
  </si>
  <si>
    <t>129</t>
  </si>
  <si>
    <t>741820011</t>
  </si>
  <si>
    <t>Měření zemnící síť délky pásku do 100 m</t>
  </si>
  <si>
    <t>-376802602</t>
  </si>
  <si>
    <t>130</t>
  </si>
  <si>
    <t>741910513</t>
  </si>
  <si>
    <t>Montáž se zhotovením konstrukce pro upevnění přístrojů do 50 kg</t>
  </si>
  <si>
    <t>-389395453</t>
  </si>
  <si>
    <t>132</t>
  </si>
  <si>
    <t>741110361</t>
  </si>
  <si>
    <t>Montáž trubka ochranná do krabic ocelová bez závitu D do 70 mm pevně</t>
  </si>
  <si>
    <t>-1976373540</t>
  </si>
  <si>
    <t>133</t>
  </si>
  <si>
    <t>34571135</t>
  </si>
  <si>
    <t>trubka ocelová žárově zinkovaná 60 mm</t>
  </si>
  <si>
    <t>-529288016</t>
  </si>
  <si>
    <t>134</t>
  </si>
  <si>
    <t>13010414</t>
  </si>
  <si>
    <t>úhelník ocelový rovnostranný jakost 11 375 40x40x4mm</t>
  </si>
  <si>
    <t>1754797373</t>
  </si>
  <si>
    <t>135</t>
  </si>
  <si>
    <t>741310041</t>
  </si>
  <si>
    <t>Montáž přepínač nástěnný 5-sériový prostředí venkovní/mokré</t>
  </si>
  <si>
    <t>-1750493058</t>
  </si>
  <si>
    <t>136</t>
  </si>
  <si>
    <t>741310412</t>
  </si>
  <si>
    <t>Montáž spínač tří/čtyřpólový nástěnný do 25 A venkovní nebo mokré</t>
  </si>
  <si>
    <t>1286629372</t>
  </si>
  <si>
    <t>137</t>
  </si>
  <si>
    <t>741313082</t>
  </si>
  <si>
    <t>Montáž zásuvka chráněná v krabici šroubové připojení 2P+PE prostředí venkovní, mokré</t>
  </si>
  <si>
    <t>1163842630</t>
  </si>
  <si>
    <t>138</t>
  </si>
  <si>
    <t>34551485</t>
  </si>
  <si>
    <t>zásuvka krytá pro vlhké prostředí</t>
  </si>
  <si>
    <t>1281453189</t>
  </si>
  <si>
    <t>139</t>
  </si>
  <si>
    <t>741313152</t>
  </si>
  <si>
    <t>Montáž zásuvek průmyslových nástěnných provedení IP 67 3P+N+PE 32 A</t>
  </si>
  <si>
    <t>-1691015106</t>
  </si>
  <si>
    <t>140</t>
  </si>
  <si>
    <t>35811258</t>
  </si>
  <si>
    <t>zásuvka nástěnná 32A 250V – 5pólová</t>
  </si>
  <si>
    <t>-494732835</t>
  </si>
  <si>
    <t>141</t>
  </si>
  <si>
    <t>741371104</t>
  </si>
  <si>
    <t>Montáž svítidlo zářivkové průmyslové stropní přisazené 2 zdroje s krytem</t>
  </si>
  <si>
    <t>813835237</t>
  </si>
  <si>
    <t>142</t>
  </si>
  <si>
    <t>8596099061791</t>
  </si>
  <si>
    <t xml:space="preserve">Led svítidlo prachotěsné s krytem IP65, 50W,  7500 lm, délka ~ 1,55 m např.: MODUS PL 7000L</t>
  </si>
  <si>
    <t>1327294062</t>
  </si>
  <si>
    <t>143</t>
  </si>
  <si>
    <t>741373002</t>
  </si>
  <si>
    <t>Montáž svítidel výbojkových se zapojením vodičů – na výložník</t>
  </si>
  <si>
    <t>649901341</t>
  </si>
  <si>
    <t>144</t>
  </si>
  <si>
    <t>4058352094457</t>
  </si>
  <si>
    <t xml:space="preserve">Venkovní svítidlo SITECO-Streetlight 20 micro LED – 32/36W -  5XB12D1B108B</t>
  </si>
  <si>
    <t>1082784347</t>
  </si>
  <si>
    <t>145</t>
  </si>
  <si>
    <t>4058352094457K</t>
  </si>
  <si>
    <t xml:space="preserve">Konzolka pro  svítidlo SITECO-Streetlight 20</t>
  </si>
  <si>
    <t>-1434826108</t>
  </si>
  <si>
    <t>146</t>
  </si>
  <si>
    <t>741910512</t>
  </si>
  <si>
    <t>Montáž se zhotovením konstrukce pro upevnění přístrojů do 10 kg</t>
  </si>
  <si>
    <t>1986639988</t>
  </si>
  <si>
    <t>147</t>
  </si>
  <si>
    <t>1308810358</t>
  </si>
  <si>
    <t>148</t>
  </si>
  <si>
    <t>742121001</t>
  </si>
  <si>
    <t>Montáž kabelů sdělovacích pro vnitřní rozvody počtu žil do 15</t>
  </si>
  <si>
    <t>-613603825</t>
  </si>
  <si>
    <t>149</t>
  </si>
  <si>
    <t>8592285058378</t>
  </si>
  <si>
    <t>Kabel JYTY 4O1 (4Dx1)</t>
  </si>
  <si>
    <t>-622398708</t>
  </si>
  <si>
    <t>150</t>
  </si>
  <si>
    <t>742230006</t>
  </si>
  <si>
    <t>Montáž ventilátoru, termostatu a vzduchového filtru pro kryty</t>
  </si>
  <si>
    <t>106854743</t>
  </si>
  <si>
    <t>151</t>
  </si>
  <si>
    <t>998741101</t>
  </si>
  <si>
    <t>Přesun hmot tonážní pro silnoproud v objektech v do 6 m</t>
  </si>
  <si>
    <t>1766768469</t>
  </si>
  <si>
    <t>751</t>
  </si>
  <si>
    <t>Vzduchotechnika</t>
  </si>
  <si>
    <t>152</t>
  </si>
  <si>
    <t>751398021</t>
  </si>
  <si>
    <t xml:space="preserve">Montáž ostatních zařízení  větrací mřížky stěnové, průřezu do 0,040 m2</t>
  </si>
  <si>
    <t>8+2+1</t>
  </si>
  <si>
    <t>153</t>
  </si>
  <si>
    <t>55341428</t>
  </si>
  <si>
    <t>mřížka větrací nerezová kruhová se síťovinou 150mm</t>
  </si>
  <si>
    <t>154</t>
  </si>
  <si>
    <t>55341413</t>
  </si>
  <si>
    <t>průvětrník mřížový s klapkami 300x300mm</t>
  </si>
  <si>
    <t>155</t>
  </si>
  <si>
    <t>751398022</t>
  </si>
  <si>
    <t xml:space="preserve">Montáž ostatních zařízení  větrací mřížky stěnové, průřezu přes 0,04 do 0,100 m2</t>
  </si>
  <si>
    <t>156</t>
  </si>
  <si>
    <t>751398821</t>
  </si>
  <si>
    <t>Demontáž ostatních zařízení větrací mřížky stěnové, průřezu do 0,040 m2</t>
  </si>
  <si>
    <t>157</t>
  </si>
  <si>
    <t>751398822</t>
  </si>
  <si>
    <t>Demontáž ostatních zařízení větrací mřížky stěnové, průřezu přes 0,04 do 0,100 m2</t>
  </si>
  <si>
    <t>764</t>
  </si>
  <si>
    <t>Konstrukce klempířské</t>
  </si>
  <si>
    <t>158</t>
  </si>
  <si>
    <t>764001821</t>
  </si>
  <si>
    <t>Demontáž klempířských konstrukcí krytiny ze svitků nebo tabulí do suti</t>
  </si>
  <si>
    <t>stříšky do OP07, OP09</t>
  </si>
  <si>
    <t>2,00*1,30+3,50*1,30</t>
  </si>
  <si>
    <t>159</t>
  </si>
  <si>
    <t>764002841</t>
  </si>
  <si>
    <t>Demontáž klempířských konstrukcí oplechování horních ploch zdí a nadezdívek do suti</t>
  </si>
  <si>
    <t>12,30+6,27</t>
  </si>
  <si>
    <t>vzšší část</t>
  </si>
  <si>
    <t>15,80+6,27*2</t>
  </si>
  <si>
    <t>160</t>
  </si>
  <si>
    <t>764002851</t>
  </si>
  <si>
    <t>Demontáž klempířských konstrukcí oplechování parapetů do suti</t>
  </si>
  <si>
    <t>1,20*4</t>
  </si>
  <si>
    <t>161</t>
  </si>
  <si>
    <t>764002871</t>
  </si>
  <si>
    <t>Demontáž klempířských konstrukcí lemování zdí do suti</t>
  </si>
  <si>
    <t>budova č. 1 nižší část</t>
  </si>
  <si>
    <t>6,27</t>
  </si>
  <si>
    <t>162</t>
  </si>
  <si>
    <t>764004801</t>
  </si>
  <si>
    <t>Demontáž klempířských konstrukcí žlabu podokapního do suti</t>
  </si>
  <si>
    <t>12,30+15,80</t>
  </si>
  <si>
    <t>163</t>
  </si>
  <si>
    <t>764004861</t>
  </si>
  <si>
    <t>Demontáž klempířských konstrukcí svodu do suti</t>
  </si>
  <si>
    <t>4,50+5,50</t>
  </si>
  <si>
    <t>164</t>
  </si>
  <si>
    <t>764011621</t>
  </si>
  <si>
    <t>Dilatační lišta z pozinkovaného plechu s povrchovou úpravou připojovací, včetně tmelení rš 100 mm</t>
  </si>
  <si>
    <t>165</t>
  </si>
  <si>
    <t>764111671</t>
  </si>
  <si>
    <t>Krytina ze svitků nebo z taškových tabulí z pozinkovaného plechu s povrchovou úpravou s úpravou u okapů, prostupů a výčnělků desek železobetonových (vstupní stříška)</t>
  </si>
  <si>
    <t>166</t>
  </si>
  <si>
    <t>764214606</t>
  </si>
  <si>
    <t>Oplechování horních ploch zdí a nadezdívek (atik) z pozinkovaného plechu s povrchovou úpravou mechanicky kotvené rš 500 mm</t>
  </si>
  <si>
    <t>167</t>
  </si>
  <si>
    <t>764311604</t>
  </si>
  <si>
    <t>Lemování zdí z pozinkovaného plechu s povrchovou úpravou boční nebo horní rovné, střech s krytinou prejzovou nebo vlnitou rš 330 mm</t>
  </si>
  <si>
    <t>168</t>
  </si>
  <si>
    <t>764511602</t>
  </si>
  <si>
    <t>Žlab podokapní z pozinkovaného plechu s povrchovou úpravou včetně háků a čel půlkruhový rš 330 mm</t>
  </si>
  <si>
    <t>169</t>
  </si>
  <si>
    <t>764511642</t>
  </si>
  <si>
    <t>Žlab podokapní z pozinkovaného plechu s povrchovou úpravou včetně háků a čel kotlík oválný (trychtýřový), rš žlabu/průměr svodu 330/100 mm</t>
  </si>
  <si>
    <t>170</t>
  </si>
  <si>
    <t>764518622</t>
  </si>
  <si>
    <t>Svod z pozinkovaného plechu s upraveným povrchem včetně objímek, kolen a odskoků kruhový, průměru 100 mm</t>
  </si>
  <si>
    <t>171</t>
  </si>
  <si>
    <t>998764101</t>
  </si>
  <si>
    <t>Přesun hmot tonážní pro konstrukce klempířské v objektech v do 6 m</t>
  </si>
  <si>
    <t>-2027143046</t>
  </si>
  <si>
    <t>767</t>
  </si>
  <si>
    <t>Konstrukce zámečnické</t>
  </si>
  <si>
    <t>172</t>
  </si>
  <si>
    <t>7671010</t>
  </si>
  <si>
    <t>Dodávka ovladače k sekčním vratům</t>
  </si>
  <si>
    <t>4*3</t>
  </si>
  <si>
    <t>173</t>
  </si>
  <si>
    <t>767640221</t>
  </si>
  <si>
    <t>Montáž dveří ocelových vchodových dvoukřídlových bez nadsvětlíku</t>
  </si>
  <si>
    <t>174</t>
  </si>
  <si>
    <t>55341162</t>
  </si>
  <si>
    <t>dveře ocelové exteriérové zateplené 2křídlé 1750x2480mm</t>
  </si>
  <si>
    <t>175</t>
  </si>
  <si>
    <t>767651112</t>
  </si>
  <si>
    <t>Montáž vrat garážových nebo průmyslových sekčních zajížděcích pod strop, plochy přes 6 do 9 m2</t>
  </si>
  <si>
    <t>176</t>
  </si>
  <si>
    <t>55345868</t>
  </si>
  <si>
    <t>vrata garážová sekční z ocelových lamel, zateplená PUR tl 42mm 3,12x2,25 m</t>
  </si>
  <si>
    <t>177</t>
  </si>
  <si>
    <t>767651113</t>
  </si>
  <si>
    <t>Montáž vrat garážových nebo průmyslových sekčních zajížděcích pod strop, plochy přes 9 do 13 m2</t>
  </si>
  <si>
    <t>178</t>
  </si>
  <si>
    <t>55345871</t>
  </si>
  <si>
    <t>vrata garážová sekční zateplená lamela typ M 3,0x3,40 m</t>
  </si>
  <si>
    <t>179</t>
  </si>
  <si>
    <t>767651121</t>
  </si>
  <si>
    <t>Montáž vrat garážových nebo průmyslových příslušenství sekčních vrat kliky se zámkem pro ruční otevírání</t>
  </si>
  <si>
    <t>180</t>
  </si>
  <si>
    <t>55345889</t>
  </si>
  <si>
    <t>pohon garážových vrat ruční klika se zámkem chrom sada</t>
  </si>
  <si>
    <t>182</t>
  </si>
  <si>
    <t>181</t>
  </si>
  <si>
    <t>767651126</t>
  </si>
  <si>
    <t>Montáž vrat garážových nebo průmyslových příslušenství sekčních vrat elektrického pohonu</t>
  </si>
  <si>
    <t>184</t>
  </si>
  <si>
    <t>55345877</t>
  </si>
  <si>
    <t xml:space="preserve">pohon garážových sekčních a výklopných vrat o síle 800N  max. 25 cyklů denně</t>
  </si>
  <si>
    <t>186</t>
  </si>
  <si>
    <t>183</t>
  </si>
  <si>
    <t>767651131</t>
  </si>
  <si>
    <t>Montáž vrat garážových nebo průmyslových příslušenství sekčních vrat fotobuněk pro bezpečný chod</t>
  </si>
  <si>
    <t>pár</t>
  </si>
  <si>
    <t>188</t>
  </si>
  <si>
    <t>998767101</t>
  </si>
  <si>
    <t>Přesun hmot tonážní pro zámečnické konstrukce v objektech v do 6 m</t>
  </si>
  <si>
    <t>-571661643</t>
  </si>
  <si>
    <t>771</t>
  </si>
  <si>
    <t>Podlahy z dlaždic</t>
  </si>
  <si>
    <t>185</t>
  </si>
  <si>
    <t>771121011</t>
  </si>
  <si>
    <t>Příprava podkladu před provedením dlažby nátěr penetrační na podlahu</t>
  </si>
  <si>
    <t>192</t>
  </si>
  <si>
    <t>771151022</t>
  </si>
  <si>
    <t>Příprava podkladu před provedením dlažby samonivelační stěrka min.pevnosti 30 MPa, tloušťky přes 3 do 5 mm</t>
  </si>
  <si>
    <t>194</t>
  </si>
  <si>
    <t>187</t>
  </si>
  <si>
    <t>771474112</t>
  </si>
  <si>
    <t>Montáž soklů z dlaždic keramických lepených flexibilním lepidlem rovných, výšky přes 65 do 90 mm</t>
  </si>
  <si>
    <t>196</t>
  </si>
  <si>
    <t>OP02</t>
  </si>
  <si>
    <t>(5,80+5,80)*2-3,12</t>
  </si>
  <si>
    <t>OP01</t>
  </si>
  <si>
    <t>(5,98+5,67)*2-3,12</t>
  </si>
  <si>
    <t>OP09</t>
  </si>
  <si>
    <t>(7,39+5,67)*2-3,00</t>
  </si>
  <si>
    <t>771573810</t>
  </si>
  <si>
    <t>Demontáž podlah z dlaždic keramických lepených</t>
  </si>
  <si>
    <t>198</t>
  </si>
  <si>
    <t>1,83+0,97+5,48</t>
  </si>
  <si>
    <t>189</t>
  </si>
  <si>
    <t>771574112</t>
  </si>
  <si>
    <t>Montáž podlah z dlaždic keramických lepených flexibilním lepidlem maloformátových hladkých přes 9 do 12 ks/m2</t>
  </si>
  <si>
    <t>200</t>
  </si>
  <si>
    <t>190</t>
  </si>
  <si>
    <t>59761003</t>
  </si>
  <si>
    <t>dlažba keramická hutná hladká do interiéru přes 9 do 12ks/m2</t>
  </si>
  <si>
    <t>202</t>
  </si>
  <si>
    <t>191</t>
  </si>
  <si>
    <t>771591185</t>
  </si>
  <si>
    <t>Podlahy - dokončovací práce pracnější řezání dlaždic keramických rovné</t>
  </si>
  <si>
    <t>204</t>
  </si>
  <si>
    <t>771592011</t>
  </si>
  <si>
    <t>Čištění vnitřních ploch po položení dlažby podlah nebo schodišť chemickými prostředky</t>
  </si>
  <si>
    <t>206</t>
  </si>
  <si>
    <t>193</t>
  </si>
  <si>
    <t>998771101</t>
  </si>
  <si>
    <t>Přesun hmot tonážní pro podlahy z dlaždic v objektech v do 6 m</t>
  </si>
  <si>
    <t>-1521197629</t>
  </si>
  <si>
    <t>781</t>
  </si>
  <si>
    <t>Dokončovací práce - obklady</t>
  </si>
  <si>
    <t>781471810</t>
  </si>
  <si>
    <t>Demontáž obkladů z dlaždic keramických kladených do malty</t>
  </si>
  <si>
    <t>210</t>
  </si>
  <si>
    <t>195</t>
  </si>
  <si>
    <t>781473810</t>
  </si>
  <si>
    <t>Demontáž obkladů z dlaždic keramických lepených</t>
  </si>
  <si>
    <t>212</t>
  </si>
  <si>
    <t>OP03</t>
  </si>
  <si>
    <t>(1,17+1,80)*2*1,50</t>
  </si>
  <si>
    <t>OP03a</t>
  </si>
  <si>
    <t>(1,40+0,90)*2*1,50</t>
  </si>
  <si>
    <t>OP06</t>
  </si>
  <si>
    <t>(2,20+3,30)*2*1,80</t>
  </si>
  <si>
    <t>998781101</t>
  </si>
  <si>
    <t>Přesun hmot tonážní pro obklady keramické v objektech v do 6 m</t>
  </si>
  <si>
    <t>1588889754</t>
  </si>
  <si>
    <t>783</t>
  </si>
  <si>
    <t>Dokončovací práce - nátěry</t>
  </si>
  <si>
    <t>197</t>
  </si>
  <si>
    <t>783009401</t>
  </si>
  <si>
    <t>Bezpečnostní šrafování stěn nebo svislých ploch rovných</t>
  </si>
  <si>
    <t>216</t>
  </si>
  <si>
    <t>783306809</t>
  </si>
  <si>
    <t>Odstranění nátěrů ze zámečnických konstrukcí okartáčováním</t>
  </si>
  <si>
    <t>218</t>
  </si>
  <si>
    <t>žebřík na střechu</t>
  </si>
  <si>
    <t>5,00*0,60*2</t>
  </si>
  <si>
    <t>stávající dveře OP08 OP11</t>
  </si>
  <si>
    <t>1,10*2,10*2</t>
  </si>
  <si>
    <t>dvířka HUP</t>
  </si>
  <si>
    <t>0,80*0,80*2</t>
  </si>
  <si>
    <t>199</t>
  </si>
  <si>
    <t>783314101</t>
  </si>
  <si>
    <t>Základní nátěr zámečnických konstrukcí jednonásobný syntetický</t>
  </si>
  <si>
    <t>220</t>
  </si>
  <si>
    <t>783315101</t>
  </si>
  <si>
    <t>Mezinátěr zámečnických konstrukcí jednonásobný syntetický standardní</t>
  </si>
  <si>
    <t>222</t>
  </si>
  <si>
    <t>201</t>
  </si>
  <si>
    <t>783317101</t>
  </si>
  <si>
    <t>Krycí nátěr (email) zámečnických konstrukcí jednonásobný syntetický standardní</t>
  </si>
  <si>
    <t>224</t>
  </si>
  <si>
    <t>783614661</t>
  </si>
  <si>
    <t>Základní antikorozní nátěr armatur a kovových potrubí jednonásobný potrubí přes DN 50 do DN 100 mm syntetický standardní</t>
  </si>
  <si>
    <t>226</t>
  </si>
  <si>
    <t>nátěr potrubí</t>
  </si>
  <si>
    <t>29,50+3,50</t>
  </si>
  <si>
    <t>203</t>
  </si>
  <si>
    <t>783617611</t>
  </si>
  <si>
    <t>Krycí nátěr (email) armatur a kovových potrubí potrubí do DN 50 mm dvojnásobný syntetický standardní</t>
  </si>
  <si>
    <t>228</t>
  </si>
  <si>
    <t>783823135</t>
  </si>
  <si>
    <t>Penetrační nátěr omítek hladkých omítek hladkých, zrnitých tenkovrstvých nebo štukových stupně členitosti 1 a 2 silikonový</t>
  </si>
  <si>
    <t>230</t>
  </si>
  <si>
    <t>205</t>
  </si>
  <si>
    <t>783826315</t>
  </si>
  <si>
    <t>Nátěr omítek se schopností překlenutí trhlin mikroarmovací silikonový</t>
  </si>
  <si>
    <t>232</t>
  </si>
  <si>
    <t>784</t>
  </si>
  <si>
    <t>Dokončovací práce - malby a tapety</t>
  </si>
  <si>
    <t>784181101</t>
  </si>
  <si>
    <t>Penetrace podkladu jednonásobná základní akrylátová v místnostech výšky do 3,80 m</t>
  </si>
  <si>
    <t>234</t>
  </si>
  <si>
    <t>150,86+440,63</t>
  </si>
  <si>
    <t>207</t>
  </si>
  <si>
    <t>784221101</t>
  </si>
  <si>
    <t>Malby z malířských směsí otěruvzdorných za sucha dvojnásobné, bílé za sucha otěruvzdorné dobře v místnostech výšky do 3,80 m</t>
  </si>
  <si>
    <t>236</t>
  </si>
  <si>
    <t>787</t>
  </si>
  <si>
    <t>Dokončovací práce - zasklívání</t>
  </si>
  <si>
    <t>208</t>
  </si>
  <si>
    <t>787600802</t>
  </si>
  <si>
    <t xml:space="preserve">Vysklívání oken a dveří  skla plochého, plochy přes 1 do 3 m2</t>
  </si>
  <si>
    <t>238</t>
  </si>
  <si>
    <t>místnosti OP02, OP05,OP06</t>
  </si>
  <si>
    <t>1,15*1,80*6</t>
  </si>
  <si>
    <t>209</t>
  </si>
  <si>
    <t>787692520</t>
  </si>
  <si>
    <t xml:space="preserve">Zasklívání oken a dveří deskami ostatními  sklem bezpečnostním do profilového těsnění, tl. do 6 mm</t>
  </si>
  <si>
    <t>240</t>
  </si>
  <si>
    <t>998787101</t>
  </si>
  <si>
    <t>Přesun hmot tonážní pro zasklívání v objektech v do 6 m</t>
  </si>
  <si>
    <t>1393693312</t>
  </si>
  <si>
    <t>46-M</t>
  </si>
  <si>
    <t>Zemní práce při extr.mont.pracích</t>
  </si>
  <si>
    <t>211</t>
  </si>
  <si>
    <t>460010024</t>
  </si>
  <si>
    <t>Vytyčení trasy vedení kabelového podzemního v zastavěném prostoru</t>
  </si>
  <si>
    <t>km</t>
  </si>
  <si>
    <t>2096082160</t>
  </si>
  <si>
    <t>460030161</t>
  </si>
  <si>
    <t>Odstranění podkladu nebo krytu komunikace z betonu prostého tloušťky do 15 cm</t>
  </si>
  <si>
    <t>962225078</t>
  </si>
  <si>
    <t>213</t>
  </si>
  <si>
    <t>460030171</t>
  </si>
  <si>
    <t>Odstranění podkladu nebo krytu komunikace ze živice tloušťky do 5 cm</t>
  </si>
  <si>
    <t>-1413433942</t>
  </si>
  <si>
    <t>214</t>
  </si>
  <si>
    <t>460030191</t>
  </si>
  <si>
    <t>Řezání podkladu nebo krytu živičného tloušťky do 5 cm</t>
  </si>
  <si>
    <t>-1196933816</t>
  </si>
  <si>
    <t>215</t>
  </si>
  <si>
    <t>460150143</t>
  </si>
  <si>
    <t>Hloubení kabelových zapažených i nezapažených rýh ručně š 35 cm, hl 60 cm, v hornině tř 3</t>
  </si>
  <si>
    <t>-842953017</t>
  </si>
  <si>
    <t>460150144</t>
  </si>
  <si>
    <t>Hloubení kabelových zapažených i nezapažených rýh ručně š 35 cm, hl 60 cm, v hornině tř 4</t>
  </si>
  <si>
    <t>1443595571</t>
  </si>
  <si>
    <t>217</t>
  </si>
  <si>
    <t>460150193</t>
  </si>
  <si>
    <t>Hloubení kabelových zapažených i nezapažených rýh ručně š 35 cm, hl 120 cm, v hornině tř 3</t>
  </si>
  <si>
    <t>-1288577362</t>
  </si>
  <si>
    <t>460150194</t>
  </si>
  <si>
    <t>Hloubení kabelových zapažených i nezapažených rýh ručně š 35 cm, hl 120 cm, v hornině tř 4</t>
  </si>
  <si>
    <t>1448496939</t>
  </si>
  <si>
    <t>219</t>
  </si>
  <si>
    <t>460490013</t>
  </si>
  <si>
    <t>Krytí kabelů výstražnou fólií šířky 34 cm</t>
  </si>
  <si>
    <t>1059872088</t>
  </si>
  <si>
    <t>59071077</t>
  </si>
  <si>
    <t>ANTICOR Folie 33 rudá - blesk 250 m/bal</t>
  </si>
  <si>
    <t>592191912</t>
  </si>
  <si>
    <t>221</t>
  </si>
  <si>
    <t>460510054</t>
  </si>
  <si>
    <t>Kabelové prostupy z trub plastových do rýhy bez obsypu, průměru do 10 cm</t>
  </si>
  <si>
    <t>-897951687</t>
  </si>
  <si>
    <t>460560144</t>
  </si>
  <si>
    <t>Zásyp rýh ručně šířky 35 cm, hloubky 60 cm, z horniny třídy 4</t>
  </si>
  <si>
    <t>1198963092</t>
  </si>
  <si>
    <t>223</t>
  </si>
  <si>
    <t>460560193</t>
  </si>
  <si>
    <t>Zásyp rýh ručně šířky 35 cm, hloubky 120 cm, z horniny třídy 3</t>
  </si>
  <si>
    <t>-1003067954</t>
  </si>
  <si>
    <t>460560194</t>
  </si>
  <si>
    <t>Zásyp rýh ručně šířky 35 cm, hloubky 120 cm, z horniny třídy 4</t>
  </si>
  <si>
    <t>-347531798</t>
  </si>
  <si>
    <t>225</t>
  </si>
  <si>
    <t>34571351</t>
  </si>
  <si>
    <t>trubka elektroinstalační ohebná dvouplášťová korugovaná (chránička) D 41/50mm, HDPE+LDPE</t>
  </si>
  <si>
    <t>256</t>
  </si>
  <si>
    <t>-1688445485</t>
  </si>
  <si>
    <t>460620013</t>
  </si>
  <si>
    <t>Provizorní úprava terénu se zhutněním v hornině tř I skupiny 3</t>
  </si>
  <si>
    <t>2029810616</t>
  </si>
  <si>
    <t>227</t>
  </si>
  <si>
    <t>460620014</t>
  </si>
  <si>
    <t>Provizorní úprava terénu se zhutněním, v hornině tř II skupiny 4</t>
  </si>
  <si>
    <t>-22243570</t>
  </si>
  <si>
    <t>460680161</t>
  </si>
  <si>
    <t>Vybourání otvorů ve zdivu cihelném plochy do 0,0225 m2, tloušťky do 15 cm</t>
  </si>
  <si>
    <t>554614943</t>
  </si>
  <si>
    <t>229</t>
  </si>
  <si>
    <t>460680162</t>
  </si>
  <si>
    <t>Vybourání otvorů ve zdivu cihelném plochy do 0,0225 m2, tloušťky do 30 cm</t>
  </si>
  <si>
    <t>-456495125</t>
  </si>
  <si>
    <t>460680163</t>
  </si>
  <si>
    <t>Vybourání otvorů ve zdivu cihelném plochy do 0,0225 m2, tloušťky do 45 cm</t>
  </si>
  <si>
    <t>1250309001</t>
  </si>
  <si>
    <t>231</t>
  </si>
  <si>
    <t>460680401</t>
  </si>
  <si>
    <t>Vysekání kapes a výklenků ve zdivu z lehkých betonů, dutých cihel a tvárnic pro krabice 7x7x5 cm</t>
  </si>
  <si>
    <t>68000096</t>
  </si>
  <si>
    <t>460680403</t>
  </si>
  <si>
    <t>Vysekání kapes a výklenků ve zdivu z lehkých betonů, dutých cihel a tvárnic pro krabice 15x15x10 cm</t>
  </si>
  <si>
    <t>-1326820007</t>
  </si>
  <si>
    <t>233</t>
  </si>
  <si>
    <t>460680482</t>
  </si>
  <si>
    <t>Vysekání kapes a výklenků v cihel zdivu pro elektroinstalační zařízení plochy do 0,25 m2 a hl do 30 cm</t>
  </si>
  <si>
    <t>-773930700</t>
  </si>
  <si>
    <t>460680581</t>
  </si>
  <si>
    <t>Vysekání rýh pro montáž trubek a kabelů v cihelných zdech hloubky do 3 cm a šířky do 3 cm</t>
  </si>
  <si>
    <t>-692267222</t>
  </si>
  <si>
    <t>235</t>
  </si>
  <si>
    <t>460680603</t>
  </si>
  <si>
    <t>Vysekání rýh pro montáž trubek a kabelů v cihelných zdech hloubky do 7 cm a šířky do 7 cm</t>
  </si>
  <si>
    <t>-1419313364</t>
  </si>
  <si>
    <t>460680604</t>
  </si>
  <si>
    <t>Vysekání rýh pro montáž trubek a kabelů v cihelných zdech hloubky do 7 cm a šířky do 10 cm</t>
  </si>
  <si>
    <t>2105047729</t>
  </si>
  <si>
    <t>237</t>
  </si>
  <si>
    <t>460690031</t>
  </si>
  <si>
    <t>Osazení hmoždinek včetně vyvrtání otvoru ve stěnách cihelných průměru do 8 mm</t>
  </si>
  <si>
    <t>-1389646714</t>
  </si>
  <si>
    <t>460690061</t>
  </si>
  <si>
    <t>Osazení hmoždinek včetně vyvrtání otvoru ve stropech keramických průměru do 8 mm</t>
  </si>
  <si>
    <t>1964570800</t>
  </si>
  <si>
    <t>239</t>
  </si>
  <si>
    <t>56281008</t>
  </si>
  <si>
    <t>hmoždinky do dutých konstrukcí ocelová 8x40</t>
  </si>
  <si>
    <t>100 kus</t>
  </si>
  <si>
    <t>-1015428550</t>
  </si>
  <si>
    <t>34572331</t>
  </si>
  <si>
    <t>páska stahovací kabelová 12,6x230mm</t>
  </si>
  <si>
    <t>246926860</t>
  </si>
  <si>
    <t>241</t>
  </si>
  <si>
    <t>31140103</t>
  </si>
  <si>
    <t>vrut ocelový se šestihrannou hlavou ZB 6x40mm</t>
  </si>
  <si>
    <t>-1888455376</t>
  </si>
  <si>
    <t>242</t>
  </si>
  <si>
    <t>460710031</t>
  </si>
  <si>
    <t>Vyplnění a omítnutí rýh ve stěnách hloubky do 3 cm a šířky do 3 cm</t>
  </si>
  <si>
    <t>64732098</t>
  </si>
  <si>
    <t>243</t>
  </si>
  <si>
    <t>460710053</t>
  </si>
  <si>
    <t>Vyplnění a omítnutí rýh ve stěnách hloubky do 7 cm a šířky do 7 cm</t>
  </si>
  <si>
    <t>-2076417735</t>
  </si>
  <si>
    <t>244</t>
  </si>
  <si>
    <t>460710054</t>
  </si>
  <si>
    <t>Vyplnění a omítnutí rýh ve stěnách hloubky do 7 cm a šířky do 10 cm</t>
  </si>
  <si>
    <t>-1715230975</t>
  </si>
  <si>
    <t>HZS</t>
  </si>
  <si>
    <t>Hodinové zúčtovací sazby</t>
  </si>
  <si>
    <t>245</t>
  </si>
  <si>
    <t>HZS1301</t>
  </si>
  <si>
    <t xml:space="preserve">Hodinové zúčtovací sazby profesí HSV  provádění konstrukcí zedník</t>
  </si>
  <si>
    <t>hod</t>
  </si>
  <si>
    <t>512</t>
  </si>
  <si>
    <t>254789109</t>
  </si>
  <si>
    <t>246</t>
  </si>
  <si>
    <t>HZS2131</t>
  </si>
  <si>
    <t xml:space="preserve">Hodinové zúčtovací sazby profesí PSV  provádění stavebních konstrukcí zámečník</t>
  </si>
  <si>
    <t>462791874</t>
  </si>
  <si>
    <t>247</t>
  </si>
  <si>
    <t>HZS2211</t>
  </si>
  <si>
    <t xml:space="preserve">Hodinové zúčtovací sazby profesí PSV  provádění stavebních instalací instalatér</t>
  </si>
  <si>
    <t>-1284598905</t>
  </si>
  <si>
    <t>248</t>
  </si>
  <si>
    <t>HZS2221</t>
  </si>
  <si>
    <t xml:space="preserve">Hodinové zúčtovací sazby profesí PSV  provádění stavebních instalací elektrikář</t>
  </si>
  <si>
    <t>1155902386</t>
  </si>
  <si>
    <t>249</t>
  </si>
  <si>
    <t>HZS2222</t>
  </si>
  <si>
    <t>Hodinová zúčtovací sazba elektrikář odborný</t>
  </si>
  <si>
    <t>-509703646</t>
  </si>
  <si>
    <t>VRN</t>
  </si>
  <si>
    <t>Vedlejší rozpočtové náklady</t>
  </si>
  <si>
    <t>VRN3</t>
  </si>
  <si>
    <t>Zařízení staveniště</t>
  </si>
  <si>
    <t>250</t>
  </si>
  <si>
    <t>030001000</t>
  </si>
  <si>
    <t>kpl</t>
  </si>
  <si>
    <t>252</t>
  </si>
  <si>
    <t>VRN4</t>
  </si>
  <si>
    <t>Inženýrská činnost</t>
  </si>
  <si>
    <t>251</t>
  </si>
  <si>
    <t>044002000</t>
  </si>
  <si>
    <t>Revize</t>
  </si>
  <si>
    <t>1024</t>
  </si>
  <si>
    <t>-932068080</t>
  </si>
  <si>
    <t>P</t>
  </si>
  <si>
    <t>Poznámka k položce:_x000d_
vyhotovení výchozí revize elektroinstalace a hromosvodu</t>
  </si>
  <si>
    <t>VRN7</t>
  </si>
  <si>
    <t>Provozní vlivy</t>
  </si>
  <si>
    <t>070001000</t>
  </si>
  <si>
    <t>254</t>
  </si>
  <si>
    <t>VRN9</t>
  </si>
  <si>
    <t>Ostatní náklady</t>
  </si>
  <si>
    <t>253</t>
  </si>
  <si>
    <t>090001000</t>
  </si>
  <si>
    <t>-463931443</t>
  </si>
  <si>
    <t>Poznámka k položce:_x000d_
Vydání průkazu způsobilosti</t>
  </si>
  <si>
    <t>SO 02 - Budova náhradního zdroje 2</t>
  </si>
  <si>
    <t xml:space="preserve">    1 - Zemní práce</t>
  </si>
  <si>
    <t xml:space="preserve">    5 - Komunikace pozemní</t>
  </si>
  <si>
    <t xml:space="preserve">    711 - Izolace proti vodě, vlhkosti a plynům</t>
  </si>
  <si>
    <t xml:space="preserve">    762 - Konstrukce tesařské</t>
  </si>
  <si>
    <t xml:space="preserve">    766 - Konstrukce truhlářské</t>
  </si>
  <si>
    <t>Zemní práce</t>
  </si>
  <si>
    <t>132212111</t>
  </si>
  <si>
    <t>Hloubení rýh šířky do 800 mm ručně zapažených i nezapažených, s urovnáním dna do předepsaného profilu a spádu v hornině třídy těžitelnosti I skupiny 3 soudržných</t>
  </si>
  <si>
    <t>139751101</t>
  </si>
  <si>
    <t>Vykopávka v uzavřených prostorech ručně v hornině třídy těžitelnosti I skupiny 1 až 3</t>
  </si>
  <si>
    <t>162211311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</si>
  <si>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</si>
  <si>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3,08+10,40</t>
  </si>
  <si>
    <t>162211319</t>
  </si>
  <si>
    <t>Vodorovné přemístění výkopku nebo sypaniny stavebním kolečkem s naložením a vyprázdněním kolečka na hromady nebo do dopravního prostředku na vzdálenost do 10 m Příplatek k ceně za každých dalších 10 m</t>
  </si>
  <si>
    <t>167151101</t>
  </si>
  <si>
    <t>Nakládání, skládání a překládání neulehlého výkopku nebo sypaniny strojně nakládání, množství do 100 m3, z horniny třídy těžitelnosti I, skupiny 1 až 3</t>
  </si>
  <si>
    <t>171201221</t>
  </si>
  <si>
    <t>Poplatek za uložení stavebního odpadu na skládce (skládkovné) zeminy a kamení zatříděného do Katalogu odpadů pod kódem 17 05 04</t>
  </si>
  <si>
    <t>171251201</t>
  </si>
  <si>
    <t>Uložení sypaniny na skládky nebo meziskládky bez hutnění s upravením uložené sypaniny do předepsaného tvaru</t>
  </si>
  <si>
    <t>stáavající větrání</t>
  </si>
  <si>
    <t>(24,64+5,00)*2</t>
  </si>
  <si>
    <t>340239212</t>
  </si>
  <si>
    <t>Zazdívka otvorů v příčkách nebo stěnách cihlami plnými pálenými plochy přes 1 m2 do 4 m2, tloušťky přes 100 mm</t>
  </si>
  <si>
    <t>1,10*2,10</t>
  </si>
  <si>
    <t>411388531</t>
  </si>
  <si>
    <t xml:space="preserve">Zabetonování otvorů ve stropech nebo v klenbách  včetně lešení, bednění, odbednění a výztuže (materiál v ceně) ve stropech železobetonových, tvárnicových a prefabrikovaných</t>
  </si>
  <si>
    <t>OP01,OP04</t>
  </si>
  <si>
    <t>Komunikace pozemní</t>
  </si>
  <si>
    <t>564231111</t>
  </si>
  <si>
    <t xml:space="preserve">Podklad nebo podsyp ze štěrkopísku ŠP  s rozprostřením, vlhčením a zhutněním, po zhutnění tl. 100 mm</t>
  </si>
  <si>
    <t>okapový chodník</t>
  </si>
  <si>
    <t>25,65*0,60</t>
  </si>
  <si>
    <t>budova č. 2</t>
  </si>
  <si>
    <t>34,28+20,46+21,82+26,84</t>
  </si>
  <si>
    <t>budovač.2</t>
  </si>
  <si>
    <t>"OP01"(7,79+4,40)*2*2,60-3,00*2,30</t>
  </si>
  <si>
    <t>"OP02"(4,65+4,40)*2*2,60</t>
  </si>
  <si>
    <t>"OP03"(4,96+4,40)*2*2,60</t>
  </si>
  <si>
    <t>"OP04"(6,10+4,40)*2*2,60-3,00*2,30</t>
  </si>
  <si>
    <t>622321121</t>
  </si>
  <si>
    <t xml:space="preserve">Omítka vápenocementová vnějších ploch  nanášená ručně jednovrstvá, tloušťky do 15 mm hladká stěn</t>
  </si>
  <si>
    <t>631311114</t>
  </si>
  <si>
    <t xml:space="preserve">Mazanina z betonu  prostého bez zvýšených nároků na prostředí tl. přes 50 do 80 mm tř. C 16/20</t>
  </si>
  <si>
    <t>631311124</t>
  </si>
  <si>
    <t xml:space="preserve">Mazanina z betonu  prostého bez zvýšených nároků na prostředí tl. přes 80 do 120 mm tř. C 16/20</t>
  </si>
  <si>
    <t>771151023</t>
  </si>
  <si>
    <t>Příprava podkladu před provedením dlažby samonivelační stěrka min.pevnosti 30 MPa, tloušťky přes 5 do 8 mm</t>
  </si>
  <si>
    <t>OP 1, OP 2, OP 3</t>
  </si>
  <si>
    <t>34,28+20,46+21,82</t>
  </si>
  <si>
    <t>631319173</t>
  </si>
  <si>
    <t xml:space="preserve">Příplatek k cenám mazanin  za stržení povrchu spodní vrstvy mazaniny latí před vložením výztuže nebo pletiva pro tl. obou vrstev mazaniny přes 80 do 120 mm</t>
  </si>
  <si>
    <t>631362021</t>
  </si>
  <si>
    <t xml:space="preserve">Výztuž mazanin  ze svařovaných sítí z drátů typu KARI</t>
  </si>
  <si>
    <t>635111241</t>
  </si>
  <si>
    <t xml:space="preserve">Násyp ze štěrkopísku, písku nebo kameniva pod podlahy  se zhutněním z kameniva hrubého 8-16</t>
  </si>
  <si>
    <t>637121113</t>
  </si>
  <si>
    <t xml:space="preserve">Okapový chodník z kameniva  s udusáním a urovnáním povrchu z kačírku tl. 200 mm</t>
  </si>
  <si>
    <t>642942221</t>
  </si>
  <si>
    <t xml:space="preserve">Osazování zárubní nebo rámů kovových dveřních  lisovaných nebo z úhelníků bez dveřních křídel na cementovou maltu, plochy otvoru přes 2,5 do 4,5 m2</t>
  </si>
  <si>
    <t>nové ocelové dveře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</si>
  <si>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</si>
  <si>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</si>
  <si>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25,65+0,50*2</t>
  </si>
  <si>
    <t>59217037</t>
  </si>
  <si>
    <t>obrubník betonový parkový přírodní 500x50x200mm</t>
  </si>
  <si>
    <t>949101111</t>
  </si>
  <si>
    <t xml:space="preserve">Lešení pomocné pracovní pro objekty pozemních staveb  pro zatížení do 150 kg/m2, o výšce lešeňové podlahy do 1,9 m</t>
  </si>
  <si>
    <t>pro vnitřní úpravy</t>
  </si>
  <si>
    <t>24,64*2+5,00+1,50*4</t>
  </si>
  <si>
    <t>budova č.21</t>
  </si>
  <si>
    <t>24,64*5,00</t>
  </si>
  <si>
    <t>962032314</t>
  </si>
  <si>
    <t xml:space="preserve">Bourání zdiva nadzákladového z cihel nebo tvárnic  pilířů cihelných průřezu do 0,36 m2</t>
  </si>
  <si>
    <t>965041341</t>
  </si>
  <si>
    <t>Bourání mazanin škvárobetonových tl. do 100 mm, plochy přes 4 m2</t>
  </si>
  <si>
    <t xml:space="preserve">otvor  OP01. OP04</t>
  </si>
  <si>
    <t>3,00*0,30*2,30*2</t>
  </si>
  <si>
    <t>otvor OP02</t>
  </si>
  <si>
    <t>1,30*0,30*1,00</t>
  </si>
  <si>
    <t>OP01, OP04</t>
  </si>
  <si>
    <t>OP01, OP004</t>
  </si>
  <si>
    <t>37,10*9</t>
  </si>
  <si>
    <t>711</t>
  </si>
  <si>
    <t>Izolace proti vodě, vlhkosti a plynům</t>
  </si>
  <si>
    <t>711111001</t>
  </si>
  <si>
    <t xml:space="preserve">Provedení izolace proti zemní vlhkosti natěradly a tmely za studena  na ploše vodorovné V nátěrem penetračním</t>
  </si>
  <si>
    <t>OP07, OP08, OP09</t>
  </si>
  <si>
    <t>7,21+18,36+7,90</t>
  </si>
  <si>
    <t>33,47*0,0003 "Přepočtené koeficientem množství</t>
  </si>
  <si>
    <t>711141559</t>
  </si>
  <si>
    <t xml:space="preserve">Provedení izolace proti zemní vlhkosti pásy přitavením  NAIP na ploše vodorovné V</t>
  </si>
  <si>
    <t>62836109</t>
  </si>
  <si>
    <t>pás asfaltový natavitelný oxidovaný tl 3,5mm s vložkou z hliníkové fólie / hliníkové fólie s textilií, se spalitelnou PE folií nebo jemnozrnným minerálním posypem</t>
  </si>
  <si>
    <t>998711101</t>
  </si>
  <si>
    <t>Přesun hmot tonážní pro izolace proti vodě, vlhkosti a plynům v objektech výšky do 6 m</t>
  </si>
  <si>
    <t>-18299301</t>
  </si>
  <si>
    <t>8+4</t>
  </si>
  <si>
    <t>762</t>
  </si>
  <si>
    <t>Konstrukce tesařské</t>
  </si>
  <si>
    <t>762522811</t>
  </si>
  <si>
    <t xml:space="preserve">Demontáž podlah  s polštáři z prken tl. do 32 mm</t>
  </si>
  <si>
    <t>762841310</t>
  </si>
  <si>
    <t xml:space="preserve">Montáž podbíjení  stropů a střech vodorovných z hoblovaných prken z palubek</t>
  </si>
  <si>
    <t>61191173</t>
  </si>
  <si>
    <t>palubky obkladové smrk profil klasický 19x121mm jakost A/B</t>
  </si>
  <si>
    <t>762895000</t>
  </si>
  <si>
    <t xml:space="preserve">Spojovací prostředky záklopu stropů, stropnic, podbíjení  hřebíky, svory</t>
  </si>
  <si>
    <t>1,30*10</t>
  </si>
  <si>
    <t>764216603</t>
  </si>
  <si>
    <t>Oplechování parapetů z pozinkovaného plechu s povrchovou úpravou rovných mechanicky kotvené, bez rohů rš 250 mm</t>
  </si>
  <si>
    <t>1,05+1,35*3</t>
  </si>
  <si>
    <t>-59574644</t>
  </si>
  <si>
    <t>766</t>
  </si>
  <si>
    <t>Konstrukce truhlářské</t>
  </si>
  <si>
    <t>766622131</t>
  </si>
  <si>
    <t>Montáž oken plastových včetně montáže rámu plochy přes 1 m2 otevíravých do zdiva, výšky do 1,5 m</t>
  </si>
  <si>
    <t>61140052</t>
  </si>
  <si>
    <t>okno plastové otevíravé/sklopné trojsklo přes plochu 1m2 do v 1,5m + konex</t>
  </si>
  <si>
    <t>766694111</t>
  </si>
  <si>
    <t>Montáž ostatních truhlářských konstrukcí parapetních desek dřevěných nebo plastových šířky do 300 mm, délky do 1000 mm</t>
  </si>
  <si>
    <t>61140078</t>
  </si>
  <si>
    <t>parapet plastový vnitřní – š 200mm, barva bílá</t>
  </si>
  <si>
    <t>1,00+1,30*3</t>
  </si>
  <si>
    <t>61140076</t>
  </si>
  <si>
    <t>koncovka k parapetu oboustranná š 600mm, barva bílá</t>
  </si>
  <si>
    <t>766694112</t>
  </si>
  <si>
    <t>Montáž ostatních truhlářských konstrukcí parapetních desek dřevěných nebo plastových šířky do 300 mm, délky přes 1000 do 1600 mm</t>
  </si>
  <si>
    <t>4*2</t>
  </si>
  <si>
    <t>767640111</t>
  </si>
  <si>
    <t xml:space="preserve">Montáž dveří ocelových  vchodových jednokřídlových bez nadsvětlíku</t>
  </si>
  <si>
    <t>55341158.1</t>
  </si>
  <si>
    <t>dveře ocelové exteriérové zateplené jednokřídlé 1000x2160 mm</t>
  </si>
  <si>
    <t>55341159.1</t>
  </si>
  <si>
    <t>dveře ocelové exteriérové zateplené jednokřídlé 1300x2290 mm</t>
  </si>
  <si>
    <t>55345868.1</t>
  </si>
  <si>
    <t>vrata garážová sekční z ocelových lamel, zateplená PUR tl 42mm 3,00x2,305m</t>
  </si>
  <si>
    <t>767661811</t>
  </si>
  <si>
    <t>Demontáž mříží pevných nebo otevíravých</t>
  </si>
  <si>
    <t>1,70*1,60</t>
  </si>
  <si>
    <t>783218111</t>
  </si>
  <si>
    <t>Lazurovací nátěr tesařských konstrukcí dvojnásobný syntetický</t>
  </si>
  <si>
    <t>OP05 stávající ocelová bedna</t>
  </si>
  <si>
    <t>1,50*1,20</t>
  </si>
  <si>
    <t>24,60+2,50</t>
  </si>
  <si>
    <t>103,40+199,92</t>
  </si>
  <si>
    <t>262144</t>
  </si>
  <si>
    <t>vyčištění žlabů</t>
  </si>
  <si>
    <t>nové uchycení plotu na rohu objektu + oprava výdřevy</t>
  </si>
  <si>
    <t>Oprava konzoly na fasádě - přebrousit, natřít, nová pozinkovaná trubka</t>
  </si>
  <si>
    <t>demontáž topení</t>
  </si>
  <si>
    <t>odstranění staré nepoužívané kabeláže</t>
  </si>
  <si>
    <t>SO 03 - Oprava oplocení</t>
  </si>
  <si>
    <t xml:space="preserve">    2 - Zakládání</t>
  </si>
  <si>
    <t xml:space="preserve">    998 - Přesun hmot</t>
  </si>
  <si>
    <t>131251100</t>
  </si>
  <si>
    <t>Hloubení nezapažených jam a zářezů strojně s urovnáním dna do předepsaného profilu a spádu v hornině třídy těžitelnosti I skupiny 3 do 20 m3</t>
  </si>
  <si>
    <t>blok pojezdu</t>
  </si>
  <si>
    <t>2,30*1,00*1,00</t>
  </si>
  <si>
    <t>133251101</t>
  </si>
  <si>
    <t>Hloubení nezapažených šachet strojně v hornině třídy těžitelnosti I skupiny 3 do 20 m3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</si>
  <si>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</si>
  <si>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</si>
  <si>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2,30+1,42</t>
  </si>
  <si>
    <t>3,72</t>
  </si>
  <si>
    <t>181951111</t>
  </si>
  <si>
    <t>Úprava pláně vyrovnáním výškových rozdílů strojně v hornině třídy těžitelnosti I, skupiny 1 až 3 bez zhutnění</t>
  </si>
  <si>
    <t>úprava terénu do původního stavu</t>
  </si>
  <si>
    <t>24,00*2,0*2</t>
  </si>
  <si>
    <t>Zakládání</t>
  </si>
  <si>
    <t>274313611</t>
  </si>
  <si>
    <t>Základy z betonu prostého pasy betonu kamenem neprokládaného tř. C 16/20</t>
  </si>
  <si>
    <t>základ pro bránu</t>
  </si>
  <si>
    <t>274351121</t>
  </si>
  <si>
    <t>Bednění základů pasů rovné zřízení</t>
  </si>
  <si>
    <t>(2,30+1,00)*2*0,30</t>
  </si>
  <si>
    <t>274351122</t>
  </si>
  <si>
    <t>Bednění základů pasů rovné odstranění</t>
  </si>
  <si>
    <t>1,98</t>
  </si>
  <si>
    <t>275313611</t>
  </si>
  <si>
    <t>Základy z betonu prostého patky a bloky z betonu kamenem neprokládaného tř. C 16/20</t>
  </si>
  <si>
    <t>275351121</t>
  </si>
  <si>
    <t>Bednění základů patek zřízení</t>
  </si>
  <si>
    <t>275351122</t>
  </si>
  <si>
    <t>Bednění základů patek odstranění</t>
  </si>
  <si>
    <t>4,16</t>
  </si>
  <si>
    <t>338171121</t>
  </si>
  <si>
    <t>Montáž sloupků a vzpěr plotových ocelových trubkových nebo profilovaných výšky do 2,60 m se zalitím cementovou maltou do vynechaných otvorů</t>
  </si>
  <si>
    <t>553200</t>
  </si>
  <si>
    <t>Dodávka sloupku jekl 140x140x8 mm žárově zinkováno dl. 2500 mm</t>
  </si>
  <si>
    <t>55342332</t>
  </si>
  <si>
    <t>branka plotová jednokřídlá Pz 1300x2100 mm s přípravou na vstup na kartu</t>
  </si>
  <si>
    <t>348101220</t>
  </si>
  <si>
    <t>Osazení vrat a vrátek k oplocení na sloupky ocelové, plochy jednotlivě přes 2 do 4 m2</t>
  </si>
  <si>
    <t>348101250</t>
  </si>
  <si>
    <t>Osazení vrat a vrátek k oplocení na sloupky ocelové, plochy jednotlivě přes 8 do 10 m2</t>
  </si>
  <si>
    <t>553300</t>
  </si>
  <si>
    <t>Dodávka pojízdné brány 3800x1900 mm, pohon pro zatížení700 kg, výstražné světlo, dálkový ovladačs s možností ručního ovládán</t>
  </si>
  <si>
    <t>348121221</t>
  </si>
  <si>
    <t>Osazení podhrabových desek na ocelové sloupky, délky desek přes 2 do 3 m</t>
  </si>
  <si>
    <t>59232546</t>
  </si>
  <si>
    <t>držák podhrabové desky typ H pro sloupek D 60-70mm výšky 200mm průběžný povrchová úprava žárový zinek</t>
  </si>
  <si>
    <t>59232542</t>
  </si>
  <si>
    <t>betonová podhrabová deska 2500x200x35mm se zámkem 15mm na ukotvení sloupků profilovaných oválných 50x70mm</t>
  </si>
  <si>
    <t>348941112</t>
  </si>
  <si>
    <t>Osazování rámového oplocení , výška rámu přes 1500 do 2500 mm</t>
  </si>
  <si>
    <t>17,70</t>
  </si>
  <si>
    <t>55342185</t>
  </si>
  <si>
    <t>plotový profilovaný sloupek D 60-70mm dl 2,0-2,5m pro svařované pletivo v návinu povrchová úprava Pz a komaxit</t>
  </si>
  <si>
    <t>55342412</t>
  </si>
  <si>
    <t>plotový panel svařovaný v 1,5-2,0m š do 2,5m průměru drátu 5mm oka 55x200mm s horizontálním prolisem povrchová úprava PZ komaxit</t>
  </si>
  <si>
    <t>966071721</t>
  </si>
  <si>
    <t>Bourání plotových sloupků a vzpěr ocelových trubkových nebo profilovaných výšky do 2,50 m odřezáním</t>
  </si>
  <si>
    <t>966071822</t>
  </si>
  <si>
    <t>Rozebrání oplocení z pletiva drátěného se čtvercovými oky, výšky přes 1,6 do 2,0 m</t>
  </si>
  <si>
    <t>18,90</t>
  </si>
  <si>
    <t>966073810</t>
  </si>
  <si>
    <t>Rozebrání vrat a vrátek k oplocení plochy jednotlivě do 2 m2</t>
  </si>
  <si>
    <t>966073813</t>
  </si>
  <si>
    <t>Rozebrání vrat a vrátek k oplocení plochy jednotlivě přes 10 do 20 m2</t>
  </si>
  <si>
    <t>0,70*9</t>
  </si>
  <si>
    <t>998</t>
  </si>
  <si>
    <t>Přesun hmot</t>
  </si>
  <si>
    <t>998232110</t>
  </si>
  <si>
    <t xml:space="preserve">Přesun hmot pro oplocení  se svislou nosnou konstrukcí zděnou z cihel, tvárnic, bloků, popř. kovovou nebo dřevěnou vodorovná dopravní vzdálenost do 50 m, pro oplocení výšky do 3 m</t>
  </si>
  <si>
    <t>Zrušení šachty hydrantu</t>
  </si>
  <si>
    <t xml:space="preserve">Oprava hydrantu výměna podzemních částí hydrantu tak,aby byl v úrovni vozovky </t>
  </si>
  <si>
    <t>-2094438579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</si>
</sst>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37</v>
      </c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5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5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5" t="s">
        <v>48</v>
      </c>
      <c r="AI60" s="42"/>
      <c r="AJ60" s="42"/>
      <c r="AK60" s="42"/>
      <c r="AL60" s="42"/>
      <c r="AM60" s="65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5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5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5" t="s">
        <v>48</v>
      </c>
      <c r="AI75" s="42"/>
      <c r="AJ75" s="42"/>
      <c r="AK75" s="42"/>
      <c r="AL75" s="42"/>
      <c r="AM75" s="65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4"/>
      <c r="BE77" s="38"/>
    </row>
    <row r="81" s="2" customFormat="1" ht="6.96" customHeight="1">
      <c r="A81" s="3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65420205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Domažlice - oprava budovy náhradního zdroje 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9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80" t="str">
        <f>IF(AN8= "","",AN8)</f>
        <v>27. 8. 2020</v>
      </c>
      <c r="AN87" s="80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2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1" t="str">
        <f>IF(E17="","",E17)</f>
        <v xml:space="preserve"> </v>
      </c>
      <c r="AN89" s="72"/>
      <c r="AO89" s="72"/>
      <c r="AP89" s="72"/>
      <c r="AQ89" s="40"/>
      <c r="AR89" s="44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2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1" t="str">
        <f>IF(E20="","",E20)</f>
        <v xml:space="preserve"> </v>
      </c>
      <c r="AN90" s="72"/>
      <c r="AO90" s="72"/>
      <c r="AP90" s="72"/>
      <c r="AQ90" s="40"/>
      <c r="AR90" s="44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8"/>
    </row>
    <row r="92" s="2" customFormat="1" ht="29.28" customHeight="1">
      <c r="A92" s="38"/>
      <c r="B92" s="39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4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8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Budova náhradního...'!J30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01 - Budova náhradního...'!P142</f>
        <v>0</v>
      </c>
      <c r="AV95" s="129">
        <f>'SO 01 - Budova náhradního...'!J33</f>
        <v>0</v>
      </c>
      <c r="AW95" s="129">
        <f>'SO 01 - Budova náhradního...'!J34</f>
        <v>0</v>
      </c>
      <c r="AX95" s="129">
        <f>'SO 01 - Budova náhradního...'!J35</f>
        <v>0</v>
      </c>
      <c r="AY95" s="129">
        <f>'SO 01 - Budova náhradního...'!J36</f>
        <v>0</v>
      </c>
      <c r="AZ95" s="129">
        <f>'SO 01 - Budova náhradního...'!F33</f>
        <v>0</v>
      </c>
      <c r="BA95" s="129">
        <f>'SO 01 - Budova náhradního...'!F34</f>
        <v>0</v>
      </c>
      <c r="BB95" s="129">
        <f>'SO 01 - Budova náhradního...'!F35</f>
        <v>0</v>
      </c>
      <c r="BC95" s="129">
        <f>'SO 01 - Budova náhradního...'!F36</f>
        <v>0</v>
      </c>
      <c r="BD95" s="131">
        <f>'SO 01 - Budova náhradního...'!F37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Budova náhradního...'!J30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'SO 02 - Budova náhradního...'!P135</f>
        <v>0</v>
      </c>
      <c r="AV96" s="129">
        <f>'SO 02 - Budova náhradního...'!J33</f>
        <v>0</v>
      </c>
      <c r="AW96" s="129">
        <f>'SO 02 - Budova náhradního...'!J34</f>
        <v>0</v>
      </c>
      <c r="AX96" s="129">
        <f>'SO 02 - Budova náhradního...'!J35</f>
        <v>0</v>
      </c>
      <c r="AY96" s="129">
        <f>'SO 02 - Budova náhradního...'!J36</f>
        <v>0</v>
      </c>
      <c r="AZ96" s="129">
        <f>'SO 02 - Budova náhradního...'!F33</f>
        <v>0</v>
      </c>
      <c r="BA96" s="129">
        <f>'SO 02 - Budova náhradního...'!F34</f>
        <v>0</v>
      </c>
      <c r="BB96" s="129">
        <f>'SO 02 - Budova náhradního...'!F35</f>
        <v>0</v>
      </c>
      <c r="BC96" s="129">
        <f>'SO 02 - Budova náhradního...'!F36</f>
        <v>0</v>
      </c>
      <c r="BD96" s="131">
        <f>'SO 02 - Budova náhradního...'!F37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03 - Oprava oplocení'!J30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33">
        <v>0</v>
      </c>
      <c r="AT97" s="134">
        <f>ROUND(SUM(AV97:AW97),2)</f>
        <v>0</v>
      </c>
      <c r="AU97" s="135">
        <f>'SO 03 - Oprava oplocení'!P127</f>
        <v>0</v>
      </c>
      <c r="AV97" s="134">
        <f>'SO 03 - Oprava oplocení'!J33</f>
        <v>0</v>
      </c>
      <c r="AW97" s="134">
        <f>'SO 03 - Oprava oplocení'!J34</f>
        <v>0</v>
      </c>
      <c r="AX97" s="134">
        <f>'SO 03 - Oprava oplocení'!J35</f>
        <v>0</v>
      </c>
      <c r="AY97" s="134">
        <f>'SO 03 - Oprava oplocení'!J36</f>
        <v>0</v>
      </c>
      <c r="AZ97" s="134">
        <f>'SO 03 - Oprava oplocení'!F33</f>
        <v>0</v>
      </c>
      <c r="BA97" s="134">
        <f>'SO 03 - Oprava oplocení'!F34</f>
        <v>0</v>
      </c>
      <c r="BB97" s="134">
        <f>'SO 03 - Oprava oplocení'!F35</f>
        <v>0</v>
      </c>
      <c r="BC97" s="134">
        <f>'SO 03 - Oprava oplocení'!F36</f>
        <v>0</v>
      </c>
      <c r="BD97" s="136">
        <f>'SO 03 - Oprava oplocení'!F37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zLJfDMjqT2scW9PPcJw8sDHqNz1xkqnGCkuFQlKo66vAJM8Ukz3AsBGeLIj4UswaPwuG0EzUVUP0GE6aUQNKNA==" hashValue="Wrnv4MdVCuqz7fdviYK+ebhYdkcVSLfyp9DgcOQXx3MjPsJ8Y/xDPwm6WQ0vsBAdkx5rECLe7HRmSHAq9ik1E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Budova náhradního...'!C2" display="/"/>
    <hyperlink ref="A96" location="'SO 02 - Budova náhradního...'!C2" display="/"/>
    <hyperlink ref="A97" location="'SO 03 - Oprava oploc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90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Domažlice - oprava budovy náhradního zdroje 1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91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92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27. 8. 2020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ROUND(J142,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ROUND((SUM(BE142:BE576)),  2)</f>
        <v>0</v>
      </c>
      <c r="G33" s="38"/>
      <c r="H33" s="38"/>
      <c r="I33" s="156">
        <v>0.20999999999999999</v>
      </c>
      <c r="J33" s="155">
        <f>ROUND(((SUM(BE142:BE576))*I33),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ROUND((SUM(BF142:BF576)),  2)</f>
        <v>0</v>
      </c>
      <c r="G34" s="38"/>
      <c r="H34" s="38"/>
      <c r="I34" s="156">
        <v>0.14999999999999999</v>
      </c>
      <c r="J34" s="155">
        <f>ROUND(((SUM(BF142:BF576))*I34),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ROUND((SUM(BG142:BG576)),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ROUND((SUM(BH142:BH576)),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ROUND((SUM(BI142:BI576)),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Domažlice - oprava budovy náhradního zdroje 1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01 - Budova náhradního zdroje 1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27. 8. 2020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96</v>
      </c>
      <c r="D96" s="40"/>
      <c r="E96" s="40"/>
      <c r="F96" s="40"/>
      <c r="G96" s="40"/>
      <c r="H96" s="40"/>
      <c r="I96" s="40"/>
      <c r="J96" s="111">
        <f>J142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80"/>
      <c r="C97" s="181"/>
      <c r="D97" s="182" t="s">
        <v>98</v>
      </c>
      <c r="E97" s="183"/>
      <c r="F97" s="183"/>
      <c r="G97" s="183"/>
      <c r="H97" s="183"/>
      <c r="I97" s="183"/>
      <c r="J97" s="184">
        <f>J143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99</v>
      </c>
      <c r="E98" s="189"/>
      <c r="F98" s="189"/>
      <c r="G98" s="189"/>
      <c r="H98" s="189"/>
      <c r="I98" s="189"/>
      <c r="J98" s="190">
        <f>J144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100</v>
      </c>
      <c r="E99" s="189"/>
      <c r="F99" s="189"/>
      <c r="G99" s="189"/>
      <c r="H99" s="189"/>
      <c r="I99" s="189"/>
      <c r="J99" s="190">
        <f>J161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101</v>
      </c>
      <c r="E100" s="189"/>
      <c r="F100" s="189"/>
      <c r="G100" s="189"/>
      <c r="H100" s="189"/>
      <c r="I100" s="189"/>
      <c r="J100" s="190">
        <f>J166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102</v>
      </c>
      <c r="E101" s="189"/>
      <c r="F101" s="189"/>
      <c r="G101" s="189"/>
      <c r="H101" s="189"/>
      <c r="I101" s="189"/>
      <c r="J101" s="190">
        <f>J198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103</v>
      </c>
      <c r="E102" s="189"/>
      <c r="F102" s="189"/>
      <c r="G102" s="189"/>
      <c r="H102" s="189"/>
      <c r="I102" s="189"/>
      <c r="J102" s="190">
        <f>J201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104</v>
      </c>
      <c r="E103" s="189"/>
      <c r="F103" s="189"/>
      <c r="G103" s="189"/>
      <c r="H103" s="189"/>
      <c r="I103" s="189"/>
      <c r="J103" s="190">
        <f>J259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105</v>
      </c>
      <c r="E104" s="183"/>
      <c r="F104" s="183"/>
      <c r="G104" s="183"/>
      <c r="H104" s="183"/>
      <c r="I104" s="183"/>
      <c r="J104" s="184">
        <f>J267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106</v>
      </c>
      <c r="E105" s="189"/>
      <c r="F105" s="189"/>
      <c r="G105" s="189"/>
      <c r="H105" s="189"/>
      <c r="I105" s="189"/>
      <c r="J105" s="190">
        <f>J268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107</v>
      </c>
      <c r="E106" s="189"/>
      <c r="F106" s="189"/>
      <c r="G106" s="189"/>
      <c r="H106" s="189"/>
      <c r="I106" s="189"/>
      <c r="J106" s="190">
        <f>J275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108</v>
      </c>
      <c r="E107" s="189"/>
      <c r="F107" s="189"/>
      <c r="G107" s="189"/>
      <c r="H107" s="189"/>
      <c r="I107" s="189"/>
      <c r="J107" s="190">
        <f>J285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109</v>
      </c>
      <c r="E108" s="189"/>
      <c r="F108" s="189"/>
      <c r="G108" s="189"/>
      <c r="H108" s="189"/>
      <c r="I108" s="189"/>
      <c r="J108" s="190">
        <f>J380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110</v>
      </c>
      <c r="E109" s="189"/>
      <c r="F109" s="189"/>
      <c r="G109" s="189"/>
      <c r="H109" s="189"/>
      <c r="I109" s="189"/>
      <c r="J109" s="190">
        <f>J391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111</v>
      </c>
      <c r="E110" s="189"/>
      <c r="F110" s="189"/>
      <c r="G110" s="189"/>
      <c r="H110" s="189"/>
      <c r="I110" s="189"/>
      <c r="J110" s="190">
        <f>J441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112</v>
      </c>
      <c r="E111" s="189"/>
      <c r="F111" s="189"/>
      <c r="G111" s="189"/>
      <c r="H111" s="189"/>
      <c r="I111" s="189"/>
      <c r="J111" s="190">
        <f>J460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113</v>
      </c>
      <c r="E112" s="189"/>
      <c r="F112" s="189"/>
      <c r="G112" s="189"/>
      <c r="H112" s="189"/>
      <c r="I112" s="189"/>
      <c r="J112" s="190">
        <f>J479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114</v>
      </c>
      <c r="E113" s="189"/>
      <c r="F113" s="189"/>
      <c r="G113" s="189"/>
      <c r="H113" s="189"/>
      <c r="I113" s="189"/>
      <c r="J113" s="190">
        <f>J490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115</v>
      </c>
      <c r="E114" s="189"/>
      <c r="F114" s="189"/>
      <c r="G114" s="189"/>
      <c r="H114" s="189"/>
      <c r="I114" s="189"/>
      <c r="J114" s="190">
        <f>J510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116</v>
      </c>
      <c r="E115" s="189"/>
      <c r="F115" s="189"/>
      <c r="G115" s="189"/>
      <c r="H115" s="189"/>
      <c r="I115" s="189"/>
      <c r="J115" s="190">
        <f>J515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0"/>
      <c r="C116" s="181"/>
      <c r="D116" s="182" t="s">
        <v>117</v>
      </c>
      <c r="E116" s="183"/>
      <c r="F116" s="183"/>
      <c r="G116" s="183"/>
      <c r="H116" s="183"/>
      <c r="I116" s="183"/>
      <c r="J116" s="184">
        <f>J525</f>
        <v>0</v>
      </c>
      <c r="K116" s="181"/>
      <c r="L116" s="185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80"/>
      <c r="C117" s="181"/>
      <c r="D117" s="182" t="s">
        <v>118</v>
      </c>
      <c r="E117" s="183"/>
      <c r="F117" s="183"/>
      <c r="G117" s="183"/>
      <c r="H117" s="183"/>
      <c r="I117" s="183"/>
      <c r="J117" s="184">
        <f>J560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80"/>
      <c r="C118" s="181"/>
      <c r="D118" s="182" t="s">
        <v>119</v>
      </c>
      <c r="E118" s="183"/>
      <c r="F118" s="183"/>
      <c r="G118" s="183"/>
      <c r="H118" s="183"/>
      <c r="I118" s="183"/>
      <c r="J118" s="184">
        <f>J566</f>
        <v>0</v>
      </c>
      <c r="K118" s="181"/>
      <c r="L118" s="185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6"/>
      <c r="C119" s="187"/>
      <c r="D119" s="188" t="s">
        <v>120</v>
      </c>
      <c r="E119" s="189"/>
      <c r="F119" s="189"/>
      <c r="G119" s="189"/>
      <c r="H119" s="189"/>
      <c r="I119" s="189"/>
      <c r="J119" s="190">
        <f>J567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121</v>
      </c>
      <c r="E120" s="189"/>
      <c r="F120" s="189"/>
      <c r="G120" s="189"/>
      <c r="H120" s="189"/>
      <c r="I120" s="189"/>
      <c r="J120" s="190">
        <f>J569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122</v>
      </c>
      <c r="E121" s="189"/>
      <c r="F121" s="189"/>
      <c r="G121" s="189"/>
      <c r="H121" s="189"/>
      <c r="I121" s="189"/>
      <c r="J121" s="190">
        <f>J572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123</v>
      </c>
      <c r="E122" s="189"/>
      <c r="F122" s="189"/>
      <c r="G122" s="189"/>
      <c r="H122" s="189"/>
      <c r="I122" s="189"/>
      <c r="J122" s="190">
        <f>J574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64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124</v>
      </c>
      <c r="D129" s="40"/>
      <c r="E129" s="40"/>
      <c r="F129" s="40"/>
      <c r="G129" s="40"/>
      <c r="H129" s="40"/>
      <c r="I129" s="40"/>
      <c r="J129" s="40"/>
      <c r="K129" s="40"/>
      <c r="L129" s="64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4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40"/>
      <c r="E131" s="40"/>
      <c r="F131" s="40"/>
      <c r="G131" s="40"/>
      <c r="H131" s="40"/>
      <c r="I131" s="40"/>
      <c r="J131" s="40"/>
      <c r="K131" s="40"/>
      <c r="L131" s="64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175" t="str">
        <f>E7</f>
        <v>Domažlice - oprava budovy náhradního zdroje 1</v>
      </c>
      <c r="F132" s="32"/>
      <c r="G132" s="32"/>
      <c r="H132" s="32"/>
      <c r="I132" s="40"/>
      <c r="J132" s="40"/>
      <c r="K132" s="40"/>
      <c r="L132" s="64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91</v>
      </c>
      <c r="D133" s="40"/>
      <c r="E133" s="40"/>
      <c r="F133" s="40"/>
      <c r="G133" s="40"/>
      <c r="H133" s="40"/>
      <c r="I133" s="40"/>
      <c r="J133" s="40"/>
      <c r="K133" s="40"/>
      <c r="L133" s="64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77" t="str">
        <f>E9</f>
        <v>SO 01 - Budova náhradního zdroje 1</v>
      </c>
      <c r="F134" s="40"/>
      <c r="G134" s="40"/>
      <c r="H134" s="40"/>
      <c r="I134" s="40"/>
      <c r="J134" s="40"/>
      <c r="K134" s="40"/>
      <c r="L134" s="64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4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40"/>
      <c r="E136" s="40"/>
      <c r="F136" s="27" t="str">
        <f>F12</f>
        <v xml:space="preserve"> </v>
      </c>
      <c r="G136" s="40"/>
      <c r="H136" s="40"/>
      <c r="I136" s="32" t="s">
        <v>22</v>
      </c>
      <c r="J136" s="80" t="str">
        <f>IF(J12="","",J12)</f>
        <v>27. 8. 2020</v>
      </c>
      <c r="K136" s="40"/>
      <c r="L136" s="64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4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24</v>
      </c>
      <c r="D138" s="40"/>
      <c r="E138" s="40"/>
      <c r="F138" s="27" t="str">
        <f>E15</f>
        <v xml:space="preserve"> </v>
      </c>
      <c r="G138" s="40"/>
      <c r="H138" s="40"/>
      <c r="I138" s="32" t="s">
        <v>29</v>
      </c>
      <c r="J138" s="36" t="str">
        <f>E21</f>
        <v xml:space="preserve"> </v>
      </c>
      <c r="K138" s="40"/>
      <c r="L138" s="64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27</v>
      </c>
      <c r="D139" s="40"/>
      <c r="E139" s="40"/>
      <c r="F139" s="27" t="str">
        <f>IF(E18="","",E18)</f>
        <v>Vyplň údaj</v>
      </c>
      <c r="G139" s="40"/>
      <c r="H139" s="40"/>
      <c r="I139" s="32" t="s">
        <v>31</v>
      </c>
      <c r="J139" s="36" t="str">
        <f>E24</f>
        <v xml:space="preserve"> </v>
      </c>
      <c r="K139" s="40"/>
      <c r="L139" s="64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4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192"/>
      <c r="B141" s="193"/>
      <c r="C141" s="194" t="s">
        <v>125</v>
      </c>
      <c r="D141" s="195" t="s">
        <v>58</v>
      </c>
      <c r="E141" s="195" t="s">
        <v>54</v>
      </c>
      <c r="F141" s="195" t="s">
        <v>55</v>
      </c>
      <c r="G141" s="195" t="s">
        <v>126</v>
      </c>
      <c r="H141" s="195" t="s">
        <v>127</v>
      </c>
      <c r="I141" s="195" t="s">
        <v>128</v>
      </c>
      <c r="J141" s="195" t="s">
        <v>95</v>
      </c>
      <c r="K141" s="196" t="s">
        <v>129</v>
      </c>
      <c r="L141" s="197"/>
      <c r="M141" s="101" t="s">
        <v>1</v>
      </c>
      <c r="N141" s="102" t="s">
        <v>37</v>
      </c>
      <c r="O141" s="102" t="s">
        <v>130</v>
      </c>
      <c r="P141" s="102" t="s">
        <v>131</v>
      </c>
      <c r="Q141" s="102" t="s">
        <v>132</v>
      </c>
      <c r="R141" s="102" t="s">
        <v>133</v>
      </c>
      <c r="S141" s="102" t="s">
        <v>134</v>
      </c>
      <c r="T141" s="103" t="s">
        <v>135</v>
      </c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</row>
    <row r="142" s="2" customFormat="1" ht="22.8" customHeight="1">
      <c r="A142" s="38"/>
      <c r="B142" s="39"/>
      <c r="C142" s="108" t="s">
        <v>136</v>
      </c>
      <c r="D142" s="40"/>
      <c r="E142" s="40"/>
      <c r="F142" s="40"/>
      <c r="G142" s="40"/>
      <c r="H142" s="40"/>
      <c r="I142" s="40"/>
      <c r="J142" s="198">
        <f>BK142</f>
        <v>0</v>
      </c>
      <c r="K142" s="40"/>
      <c r="L142" s="44"/>
      <c r="M142" s="104"/>
      <c r="N142" s="199"/>
      <c r="O142" s="105"/>
      <c r="P142" s="200">
        <f>P143+P267+P525+P560+P566</f>
        <v>0</v>
      </c>
      <c r="Q142" s="105"/>
      <c r="R142" s="200">
        <f>R143+R267+R525+R560+R566</f>
        <v>37.977323699999999</v>
      </c>
      <c r="S142" s="105"/>
      <c r="T142" s="201">
        <f>T143+T267+T525+T560+T566</f>
        <v>45.421745999999999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72</v>
      </c>
      <c r="AU142" s="17" t="s">
        <v>97</v>
      </c>
      <c r="BK142" s="202">
        <f>BK143+BK267+BK525+BK560+BK566</f>
        <v>0</v>
      </c>
    </row>
    <row r="143" s="12" customFormat="1" ht="25.92" customHeight="1">
      <c r="A143" s="12"/>
      <c r="B143" s="203"/>
      <c r="C143" s="204"/>
      <c r="D143" s="205" t="s">
        <v>72</v>
      </c>
      <c r="E143" s="206" t="s">
        <v>137</v>
      </c>
      <c r="F143" s="206" t="s">
        <v>138</v>
      </c>
      <c r="G143" s="204"/>
      <c r="H143" s="204"/>
      <c r="I143" s="207"/>
      <c r="J143" s="208">
        <f>BK143</f>
        <v>0</v>
      </c>
      <c r="K143" s="204"/>
      <c r="L143" s="209"/>
      <c r="M143" s="210"/>
      <c r="N143" s="211"/>
      <c r="O143" s="211"/>
      <c r="P143" s="212">
        <f>P144+P161+P166+P198+P201+P259</f>
        <v>0</v>
      </c>
      <c r="Q143" s="211"/>
      <c r="R143" s="212">
        <f>R144+R161+R166+R198+R201+R259</f>
        <v>30.403174000000003</v>
      </c>
      <c r="S143" s="211"/>
      <c r="T143" s="213">
        <f>T144+T161+T166+T198+T201+T259</f>
        <v>40.314577399999997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81</v>
      </c>
      <c r="AT143" s="215" t="s">
        <v>72</v>
      </c>
      <c r="AU143" s="215" t="s">
        <v>73</v>
      </c>
      <c r="AY143" s="214" t="s">
        <v>139</v>
      </c>
      <c r="BK143" s="216">
        <f>BK144+BK161+BK166+BK198+BK201+BK259</f>
        <v>0</v>
      </c>
    </row>
    <row r="144" s="12" customFormat="1" ht="22.8" customHeight="1">
      <c r="A144" s="12"/>
      <c r="B144" s="203"/>
      <c r="C144" s="204"/>
      <c r="D144" s="205" t="s">
        <v>72</v>
      </c>
      <c r="E144" s="217" t="s">
        <v>140</v>
      </c>
      <c r="F144" s="217" t="s">
        <v>141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SUM(P145:P160)</f>
        <v>0</v>
      </c>
      <c r="Q144" s="211"/>
      <c r="R144" s="212">
        <f>SUM(R145:R160)</f>
        <v>4.3922175999999995</v>
      </c>
      <c r="S144" s="211"/>
      <c r="T144" s="213">
        <f>SUM(T145:T160)</f>
        <v>0.00068740000000000001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81</v>
      </c>
      <c r="AT144" s="215" t="s">
        <v>72</v>
      </c>
      <c r="AU144" s="215" t="s">
        <v>81</v>
      </c>
      <c r="AY144" s="214" t="s">
        <v>139</v>
      </c>
      <c r="BK144" s="216">
        <f>SUM(BK145:BK160)</f>
        <v>0</v>
      </c>
    </row>
    <row r="145" s="2" customFormat="1" ht="37.8" customHeight="1">
      <c r="A145" s="38"/>
      <c r="B145" s="39"/>
      <c r="C145" s="219" t="s">
        <v>81</v>
      </c>
      <c r="D145" s="219" t="s">
        <v>142</v>
      </c>
      <c r="E145" s="220" t="s">
        <v>143</v>
      </c>
      <c r="F145" s="221" t="s">
        <v>144</v>
      </c>
      <c r="G145" s="222" t="s">
        <v>145</v>
      </c>
      <c r="H145" s="223">
        <v>8</v>
      </c>
      <c r="I145" s="224"/>
      <c r="J145" s="225">
        <f>ROUND(I145*H145,2)</f>
        <v>0</v>
      </c>
      <c r="K145" s="221" t="s">
        <v>146</v>
      </c>
      <c r="L145" s="44"/>
      <c r="M145" s="226" t="s">
        <v>1</v>
      </c>
      <c r="N145" s="227" t="s">
        <v>40</v>
      </c>
      <c r="O145" s="92"/>
      <c r="P145" s="228">
        <f>O145*H145</f>
        <v>0</v>
      </c>
      <c r="Q145" s="228">
        <v>0.048430000000000001</v>
      </c>
      <c r="R145" s="228">
        <f>Q145*H145</f>
        <v>0.38744000000000001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147</v>
      </c>
      <c r="AT145" s="230" t="s">
        <v>142</v>
      </c>
      <c r="AU145" s="230" t="s">
        <v>83</v>
      </c>
      <c r="AY145" s="17" t="s">
        <v>139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147</v>
      </c>
      <c r="BK145" s="231">
        <f>ROUND(I145*H145,2)</f>
        <v>0</v>
      </c>
      <c r="BL145" s="17" t="s">
        <v>147</v>
      </c>
      <c r="BM145" s="230" t="s">
        <v>83</v>
      </c>
    </row>
    <row r="146" s="13" customFormat="1">
      <c r="A146" s="13"/>
      <c r="B146" s="232"/>
      <c r="C146" s="233"/>
      <c r="D146" s="234" t="s">
        <v>148</v>
      </c>
      <c r="E146" s="235" t="s">
        <v>1</v>
      </c>
      <c r="F146" s="236" t="s">
        <v>149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148</v>
      </c>
      <c r="AU146" s="242" t="s">
        <v>83</v>
      </c>
      <c r="AV146" s="13" t="s">
        <v>81</v>
      </c>
      <c r="AW146" s="13" t="s">
        <v>30</v>
      </c>
      <c r="AX146" s="13" t="s">
        <v>73</v>
      </c>
      <c r="AY146" s="242" t="s">
        <v>139</v>
      </c>
    </row>
    <row r="147" s="14" customFormat="1">
      <c r="A147" s="14"/>
      <c r="B147" s="243"/>
      <c r="C147" s="244"/>
      <c r="D147" s="234" t="s">
        <v>148</v>
      </c>
      <c r="E147" s="245" t="s">
        <v>1</v>
      </c>
      <c r="F147" s="246" t="s">
        <v>150</v>
      </c>
      <c r="G147" s="244"/>
      <c r="H147" s="247">
        <v>5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148</v>
      </c>
      <c r="AU147" s="253" t="s">
        <v>83</v>
      </c>
      <c r="AV147" s="14" t="s">
        <v>83</v>
      </c>
      <c r="AW147" s="14" t="s">
        <v>30</v>
      </c>
      <c r="AX147" s="14" t="s">
        <v>73</v>
      </c>
      <c r="AY147" s="253" t="s">
        <v>139</v>
      </c>
    </row>
    <row r="148" s="13" customFormat="1">
      <c r="A148" s="13"/>
      <c r="B148" s="232"/>
      <c r="C148" s="233"/>
      <c r="D148" s="234" t="s">
        <v>148</v>
      </c>
      <c r="E148" s="235" t="s">
        <v>1</v>
      </c>
      <c r="F148" s="236" t="s">
        <v>151</v>
      </c>
      <c r="G148" s="233"/>
      <c r="H148" s="235" t="s">
        <v>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148</v>
      </c>
      <c r="AU148" s="242" t="s">
        <v>83</v>
      </c>
      <c r="AV148" s="13" t="s">
        <v>81</v>
      </c>
      <c r="AW148" s="13" t="s">
        <v>30</v>
      </c>
      <c r="AX148" s="13" t="s">
        <v>73</v>
      </c>
      <c r="AY148" s="242" t="s">
        <v>139</v>
      </c>
    </row>
    <row r="149" s="14" customFormat="1">
      <c r="A149" s="14"/>
      <c r="B149" s="243"/>
      <c r="C149" s="244"/>
      <c r="D149" s="234" t="s">
        <v>148</v>
      </c>
      <c r="E149" s="245" t="s">
        <v>1</v>
      </c>
      <c r="F149" s="246" t="s">
        <v>81</v>
      </c>
      <c r="G149" s="244"/>
      <c r="H149" s="247">
        <v>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148</v>
      </c>
      <c r="AU149" s="253" t="s">
        <v>83</v>
      </c>
      <c r="AV149" s="14" t="s">
        <v>83</v>
      </c>
      <c r="AW149" s="14" t="s">
        <v>30</v>
      </c>
      <c r="AX149" s="14" t="s">
        <v>73</v>
      </c>
      <c r="AY149" s="253" t="s">
        <v>139</v>
      </c>
    </row>
    <row r="150" s="13" customFormat="1">
      <c r="A150" s="13"/>
      <c r="B150" s="232"/>
      <c r="C150" s="233"/>
      <c r="D150" s="234" t="s">
        <v>148</v>
      </c>
      <c r="E150" s="235" t="s">
        <v>1</v>
      </c>
      <c r="F150" s="236" t="s">
        <v>152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148</v>
      </c>
      <c r="AU150" s="242" t="s">
        <v>83</v>
      </c>
      <c r="AV150" s="13" t="s">
        <v>81</v>
      </c>
      <c r="AW150" s="13" t="s">
        <v>30</v>
      </c>
      <c r="AX150" s="13" t="s">
        <v>73</v>
      </c>
      <c r="AY150" s="242" t="s">
        <v>139</v>
      </c>
    </row>
    <row r="151" s="14" customFormat="1">
      <c r="A151" s="14"/>
      <c r="B151" s="243"/>
      <c r="C151" s="244"/>
      <c r="D151" s="234" t="s">
        <v>148</v>
      </c>
      <c r="E151" s="245" t="s">
        <v>1</v>
      </c>
      <c r="F151" s="246" t="s">
        <v>83</v>
      </c>
      <c r="G151" s="244"/>
      <c r="H151" s="247">
        <v>2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148</v>
      </c>
      <c r="AU151" s="253" t="s">
        <v>83</v>
      </c>
      <c r="AV151" s="14" t="s">
        <v>83</v>
      </c>
      <c r="AW151" s="14" t="s">
        <v>30</v>
      </c>
      <c r="AX151" s="14" t="s">
        <v>73</v>
      </c>
      <c r="AY151" s="253" t="s">
        <v>139</v>
      </c>
    </row>
    <row r="152" s="15" customFormat="1">
      <c r="A152" s="15"/>
      <c r="B152" s="254"/>
      <c r="C152" s="255"/>
      <c r="D152" s="234" t="s">
        <v>148</v>
      </c>
      <c r="E152" s="256" t="s">
        <v>1</v>
      </c>
      <c r="F152" s="257" t="s">
        <v>153</v>
      </c>
      <c r="G152" s="255"/>
      <c r="H152" s="258">
        <v>8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148</v>
      </c>
      <c r="AU152" s="264" t="s">
        <v>83</v>
      </c>
      <c r="AV152" s="15" t="s">
        <v>147</v>
      </c>
      <c r="AW152" s="15" t="s">
        <v>30</v>
      </c>
      <c r="AX152" s="15" t="s">
        <v>81</v>
      </c>
      <c r="AY152" s="264" t="s">
        <v>139</v>
      </c>
    </row>
    <row r="153" s="2" customFormat="1" ht="37.8" customHeight="1">
      <c r="A153" s="38"/>
      <c r="B153" s="39"/>
      <c r="C153" s="219" t="s">
        <v>83</v>
      </c>
      <c r="D153" s="219" t="s">
        <v>142</v>
      </c>
      <c r="E153" s="220" t="s">
        <v>154</v>
      </c>
      <c r="F153" s="221" t="s">
        <v>155</v>
      </c>
      <c r="G153" s="222" t="s">
        <v>156</v>
      </c>
      <c r="H153" s="223">
        <v>1.3799999999999999</v>
      </c>
      <c r="I153" s="224"/>
      <c r="J153" s="225">
        <f>ROUND(I153*H153,2)</f>
        <v>0</v>
      </c>
      <c r="K153" s="221" t="s">
        <v>146</v>
      </c>
      <c r="L153" s="44"/>
      <c r="M153" s="226" t="s">
        <v>1</v>
      </c>
      <c r="N153" s="227" t="s">
        <v>40</v>
      </c>
      <c r="O153" s="92"/>
      <c r="P153" s="228">
        <f>O153*H153</f>
        <v>0</v>
      </c>
      <c r="Q153" s="228">
        <v>1.8775</v>
      </c>
      <c r="R153" s="228">
        <f>Q153*H153</f>
        <v>2.5909499999999999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147</v>
      </c>
      <c r="AT153" s="230" t="s">
        <v>142</v>
      </c>
      <c r="AU153" s="230" t="s">
        <v>83</v>
      </c>
      <c r="AY153" s="17" t="s">
        <v>139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147</v>
      </c>
      <c r="BK153" s="231">
        <f>ROUND(I153*H153,2)</f>
        <v>0</v>
      </c>
      <c r="BL153" s="17" t="s">
        <v>147</v>
      </c>
      <c r="BM153" s="230" t="s">
        <v>147</v>
      </c>
    </row>
    <row r="154" s="2" customFormat="1" ht="24.15" customHeight="1">
      <c r="A154" s="38"/>
      <c r="B154" s="39"/>
      <c r="C154" s="219" t="s">
        <v>140</v>
      </c>
      <c r="D154" s="219" t="s">
        <v>142</v>
      </c>
      <c r="E154" s="220" t="s">
        <v>157</v>
      </c>
      <c r="F154" s="221" t="s">
        <v>158</v>
      </c>
      <c r="G154" s="222" t="s">
        <v>156</v>
      </c>
      <c r="H154" s="223">
        <v>0.34999999999999998</v>
      </c>
      <c r="I154" s="224"/>
      <c r="J154" s="225">
        <f>ROUND(I154*H154,2)</f>
        <v>0</v>
      </c>
      <c r="K154" s="221" t="s">
        <v>146</v>
      </c>
      <c r="L154" s="44"/>
      <c r="M154" s="226" t="s">
        <v>1</v>
      </c>
      <c r="N154" s="227" t="s">
        <v>40</v>
      </c>
      <c r="O154" s="92"/>
      <c r="P154" s="228">
        <f>O154*H154</f>
        <v>0</v>
      </c>
      <c r="Q154" s="228">
        <v>1.94302</v>
      </c>
      <c r="R154" s="228">
        <f>Q154*H154</f>
        <v>0.68005699999999991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147</v>
      </c>
      <c r="AT154" s="230" t="s">
        <v>142</v>
      </c>
      <c r="AU154" s="230" t="s">
        <v>83</v>
      </c>
      <c r="AY154" s="17" t="s">
        <v>139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147</v>
      </c>
      <c r="BK154" s="231">
        <f>ROUND(I154*H154,2)</f>
        <v>0</v>
      </c>
      <c r="BL154" s="17" t="s">
        <v>147</v>
      </c>
      <c r="BM154" s="230" t="s">
        <v>159</v>
      </c>
    </row>
    <row r="155" s="2" customFormat="1" ht="24.15" customHeight="1">
      <c r="A155" s="38"/>
      <c r="B155" s="39"/>
      <c r="C155" s="219" t="s">
        <v>147</v>
      </c>
      <c r="D155" s="219" t="s">
        <v>142</v>
      </c>
      <c r="E155" s="220" t="s">
        <v>160</v>
      </c>
      <c r="F155" s="221" t="s">
        <v>161</v>
      </c>
      <c r="G155" s="222" t="s">
        <v>162</v>
      </c>
      <c r="H155" s="223">
        <v>0.26000000000000001</v>
      </c>
      <c r="I155" s="224"/>
      <c r="J155" s="225">
        <f>ROUND(I155*H155,2)</f>
        <v>0</v>
      </c>
      <c r="K155" s="221" t="s">
        <v>146</v>
      </c>
      <c r="L155" s="44"/>
      <c r="M155" s="226" t="s">
        <v>1</v>
      </c>
      <c r="N155" s="227" t="s">
        <v>40</v>
      </c>
      <c r="O155" s="92"/>
      <c r="P155" s="228">
        <f>O155*H155</f>
        <v>0</v>
      </c>
      <c r="Q155" s="228">
        <v>1.0900000000000001</v>
      </c>
      <c r="R155" s="228">
        <f>Q155*H155</f>
        <v>0.28340000000000004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147</v>
      </c>
      <c r="AT155" s="230" t="s">
        <v>142</v>
      </c>
      <c r="AU155" s="230" t="s">
        <v>83</v>
      </c>
      <c r="AY155" s="17" t="s">
        <v>139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147</v>
      </c>
      <c r="BK155" s="231">
        <f>ROUND(I155*H155,2)</f>
        <v>0</v>
      </c>
      <c r="BL155" s="17" t="s">
        <v>147</v>
      </c>
      <c r="BM155" s="230" t="s">
        <v>163</v>
      </c>
    </row>
    <row r="156" s="2" customFormat="1" ht="37.8" customHeight="1">
      <c r="A156" s="38"/>
      <c r="B156" s="39"/>
      <c r="C156" s="219" t="s">
        <v>164</v>
      </c>
      <c r="D156" s="219" t="s">
        <v>142</v>
      </c>
      <c r="E156" s="220" t="s">
        <v>165</v>
      </c>
      <c r="F156" s="221" t="s">
        <v>166</v>
      </c>
      <c r="G156" s="222" t="s">
        <v>167</v>
      </c>
      <c r="H156" s="223">
        <v>68.739999999999995</v>
      </c>
      <c r="I156" s="224"/>
      <c r="J156" s="225">
        <f>ROUND(I156*H156,2)</f>
        <v>0</v>
      </c>
      <c r="K156" s="221" t="s">
        <v>146</v>
      </c>
      <c r="L156" s="44"/>
      <c r="M156" s="226" t="s">
        <v>1</v>
      </c>
      <c r="N156" s="227" t="s">
        <v>40</v>
      </c>
      <c r="O156" s="92"/>
      <c r="P156" s="228">
        <f>O156*H156</f>
        <v>0</v>
      </c>
      <c r="Q156" s="228">
        <v>0.00059000000000000003</v>
      </c>
      <c r="R156" s="228">
        <f>Q156*H156</f>
        <v>0.040556599999999998</v>
      </c>
      <c r="S156" s="228">
        <v>1.0000000000000001E-05</v>
      </c>
      <c r="T156" s="229">
        <f>S156*H156</f>
        <v>0.00068740000000000001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147</v>
      </c>
      <c r="AT156" s="230" t="s">
        <v>142</v>
      </c>
      <c r="AU156" s="230" t="s">
        <v>83</v>
      </c>
      <c r="AY156" s="17" t="s">
        <v>139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147</v>
      </c>
      <c r="BK156" s="231">
        <f>ROUND(I156*H156,2)</f>
        <v>0</v>
      </c>
      <c r="BL156" s="17" t="s">
        <v>147</v>
      </c>
      <c r="BM156" s="230" t="s">
        <v>168</v>
      </c>
    </row>
    <row r="157" s="13" customFormat="1">
      <c r="A157" s="13"/>
      <c r="B157" s="232"/>
      <c r="C157" s="233"/>
      <c r="D157" s="234" t="s">
        <v>148</v>
      </c>
      <c r="E157" s="235" t="s">
        <v>1</v>
      </c>
      <c r="F157" s="236" t="s">
        <v>169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148</v>
      </c>
      <c r="AU157" s="242" t="s">
        <v>83</v>
      </c>
      <c r="AV157" s="13" t="s">
        <v>81</v>
      </c>
      <c r="AW157" s="13" t="s">
        <v>30</v>
      </c>
      <c r="AX157" s="13" t="s">
        <v>73</v>
      </c>
      <c r="AY157" s="242" t="s">
        <v>139</v>
      </c>
    </row>
    <row r="158" s="14" customFormat="1">
      <c r="A158" s="14"/>
      <c r="B158" s="243"/>
      <c r="C158" s="244"/>
      <c r="D158" s="234" t="s">
        <v>148</v>
      </c>
      <c r="E158" s="245" t="s">
        <v>1</v>
      </c>
      <c r="F158" s="246" t="s">
        <v>170</v>
      </c>
      <c r="G158" s="244"/>
      <c r="H158" s="247">
        <v>68.739999999999995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148</v>
      </c>
      <c r="AU158" s="253" t="s">
        <v>83</v>
      </c>
      <c r="AV158" s="14" t="s">
        <v>83</v>
      </c>
      <c r="AW158" s="14" t="s">
        <v>30</v>
      </c>
      <c r="AX158" s="14" t="s">
        <v>73</v>
      </c>
      <c r="AY158" s="253" t="s">
        <v>139</v>
      </c>
    </row>
    <row r="159" s="15" customFormat="1">
      <c r="A159" s="15"/>
      <c r="B159" s="254"/>
      <c r="C159" s="255"/>
      <c r="D159" s="234" t="s">
        <v>148</v>
      </c>
      <c r="E159" s="256" t="s">
        <v>1</v>
      </c>
      <c r="F159" s="257" t="s">
        <v>153</v>
      </c>
      <c r="G159" s="255"/>
      <c r="H159" s="258">
        <v>68.739999999999995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148</v>
      </c>
      <c r="AU159" s="264" t="s">
        <v>83</v>
      </c>
      <c r="AV159" s="15" t="s">
        <v>147</v>
      </c>
      <c r="AW159" s="15" t="s">
        <v>30</v>
      </c>
      <c r="AX159" s="15" t="s">
        <v>81</v>
      </c>
      <c r="AY159" s="264" t="s">
        <v>139</v>
      </c>
    </row>
    <row r="160" s="2" customFormat="1" ht="37.8" customHeight="1">
      <c r="A160" s="38"/>
      <c r="B160" s="39"/>
      <c r="C160" s="219" t="s">
        <v>159</v>
      </c>
      <c r="D160" s="219" t="s">
        <v>142</v>
      </c>
      <c r="E160" s="220" t="s">
        <v>171</v>
      </c>
      <c r="F160" s="221" t="s">
        <v>172</v>
      </c>
      <c r="G160" s="222" t="s">
        <v>173</v>
      </c>
      <c r="H160" s="223">
        <v>2.2999999999999998</v>
      </c>
      <c r="I160" s="224"/>
      <c r="J160" s="225">
        <f>ROUND(I160*H160,2)</f>
        <v>0</v>
      </c>
      <c r="K160" s="221" t="s">
        <v>146</v>
      </c>
      <c r="L160" s="44"/>
      <c r="M160" s="226" t="s">
        <v>1</v>
      </c>
      <c r="N160" s="227" t="s">
        <v>40</v>
      </c>
      <c r="O160" s="92"/>
      <c r="P160" s="228">
        <f>O160*H160</f>
        <v>0</v>
      </c>
      <c r="Q160" s="228">
        <v>0.17818000000000001</v>
      </c>
      <c r="R160" s="228">
        <f>Q160*H160</f>
        <v>0.40981399999999996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147</v>
      </c>
      <c r="AT160" s="230" t="s">
        <v>142</v>
      </c>
      <c r="AU160" s="230" t="s">
        <v>83</v>
      </c>
      <c r="AY160" s="17" t="s">
        <v>139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147</v>
      </c>
      <c r="BK160" s="231">
        <f>ROUND(I160*H160,2)</f>
        <v>0</v>
      </c>
      <c r="BL160" s="17" t="s">
        <v>147</v>
      </c>
      <c r="BM160" s="230" t="s">
        <v>174</v>
      </c>
    </row>
    <row r="161" s="12" customFormat="1" ht="22.8" customHeight="1">
      <c r="A161" s="12"/>
      <c r="B161" s="203"/>
      <c r="C161" s="204"/>
      <c r="D161" s="205" t="s">
        <v>72</v>
      </c>
      <c r="E161" s="217" t="s">
        <v>147</v>
      </c>
      <c r="F161" s="217" t="s">
        <v>175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SUM(P162:P165)</f>
        <v>0</v>
      </c>
      <c r="Q161" s="211"/>
      <c r="R161" s="212">
        <f>SUM(R162:R165)</f>
        <v>0.47199999999999998</v>
      </c>
      <c r="S161" s="211"/>
      <c r="T161" s="213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81</v>
      </c>
      <c r="AT161" s="215" t="s">
        <v>72</v>
      </c>
      <c r="AU161" s="215" t="s">
        <v>81</v>
      </c>
      <c r="AY161" s="214" t="s">
        <v>139</v>
      </c>
      <c r="BK161" s="216">
        <f>SUM(BK162:BK165)</f>
        <v>0</v>
      </c>
    </row>
    <row r="162" s="2" customFormat="1" ht="37.8" customHeight="1">
      <c r="A162" s="38"/>
      <c r="B162" s="39"/>
      <c r="C162" s="219" t="s">
        <v>176</v>
      </c>
      <c r="D162" s="219" t="s">
        <v>142</v>
      </c>
      <c r="E162" s="220" t="s">
        <v>177</v>
      </c>
      <c r="F162" s="221" t="s">
        <v>178</v>
      </c>
      <c r="G162" s="222" t="s">
        <v>145</v>
      </c>
      <c r="H162" s="223">
        <v>8</v>
      </c>
      <c r="I162" s="224"/>
      <c r="J162" s="225">
        <f>ROUND(I162*H162,2)</f>
        <v>0</v>
      </c>
      <c r="K162" s="221" t="s">
        <v>146</v>
      </c>
      <c r="L162" s="44"/>
      <c r="M162" s="226" t="s">
        <v>1</v>
      </c>
      <c r="N162" s="227" t="s">
        <v>40</v>
      </c>
      <c r="O162" s="92"/>
      <c r="P162" s="228">
        <f>O162*H162</f>
        <v>0</v>
      </c>
      <c r="Q162" s="228">
        <v>0.058999999999999997</v>
      </c>
      <c r="R162" s="228">
        <f>Q162*H162</f>
        <v>0.47199999999999998</v>
      </c>
      <c r="S162" s="228">
        <v>0</v>
      </c>
      <c r="T162" s="22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147</v>
      </c>
      <c r="AT162" s="230" t="s">
        <v>142</v>
      </c>
      <c r="AU162" s="230" t="s">
        <v>83</v>
      </c>
      <c r="AY162" s="17" t="s">
        <v>139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147</v>
      </c>
      <c r="BK162" s="231">
        <f>ROUND(I162*H162,2)</f>
        <v>0</v>
      </c>
      <c r="BL162" s="17" t="s">
        <v>147</v>
      </c>
      <c r="BM162" s="230" t="s">
        <v>179</v>
      </c>
    </row>
    <row r="163" s="13" customFormat="1">
      <c r="A163" s="13"/>
      <c r="B163" s="232"/>
      <c r="C163" s="233"/>
      <c r="D163" s="234" t="s">
        <v>148</v>
      </c>
      <c r="E163" s="235" t="s">
        <v>1</v>
      </c>
      <c r="F163" s="236" t="s">
        <v>180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148</v>
      </c>
      <c r="AU163" s="242" t="s">
        <v>83</v>
      </c>
      <c r="AV163" s="13" t="s">
        <v>81</v>
      </c>
      <c r="AW163" s="13" t="s">
        <v>30</v>
      </c>
      <c r="AX163" s="13" t="s">
        <v>73</v>
      </c>
      <c r="AY163" s="242" t="s">
        <v>139</v>
      </c>
    </row>
    <row r="164" s="14" customFormat="1">
      <c r="A164" s="14"/>
      <c r="B164" s="243"/>
      <c r="C164" s="244"/>
      <c r="D164" s="234" t="s">
        <v>148</v>
      </c>
      <c r="E164" s="245" t="s">
        <v>1</v>
      </c>
      <c r="F164" s="246" t="s">
        <v>181</v>
      </c>
      <c r="G164" s="244"/>
      <c r="H164" s="247">
        <v>8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148</v>
      </c>
      <c r="AU164" s="253" t="s">
        <v>83</v>
      </c>
      <c r="AV164" s="14" t="s">
        <v>83</v>
      </c>
      <c r="AW164" s="14" t="s">
        <v>30</v>
      </c>
      <c r="AX164" s="14" t="s">
        <v>73</v>
      </c>
      <c r="AY164" s="253" t="s">
        <v>139</v>
      </c>
    </row>
    <row r="165" s="15" customFormat="1">
      <c r="A165" s="15"/>
      <c r="B165" s="254"/>
      <c r="C165" s="255"/>
      <c r="D165" s="234" t="s">
        <v>148</v>
      </c>
      <c r="E165" s="256" t="s">
        <v>1</v>
      </c>
      <c r="F165" s="257" t="s">
        <v>153</v>
      </c>
      <c r="G165" s="255"/>
      <c r="H165" s="258">
        <v>8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148</v>
      </c>
      <c r="AU165" s="264" t="s">
        <v>83</v>
      </c>
      <c r="AV165" s="15" t="s">
        <v>147</v>
      </c>
      <c r="AW165" s="15" t="s">
        <v>30</v>
      </c>
      <c r="AX165" s="15" t="s">
        <v>81</v>
      </c>
      <c r="AY165" s="264" t="s">
        <v>139</v>
      </c>
    </row>
    <row r="166" s="12" customFormat="1" ht="22.8" customHeight="1">
      <c r="A166" s="12"/>
      <c r="B166" s="203"/>
      <c r="C166" s="204"/>
      <c r="D166" s="205" t="s">
        <v>72</v>
      </c>
      <c r="E166" s="217" t="s">
        <v>159</v>
      </c>
      <c r="F166" s="217" t="s">
        <v>182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SUM(P167:P197)</f>
        <v>0</v>
      </c>
      <c r="Q166" s="211"/>
      <c r="R166" s="212">
        <f>SUM(R167:R197)</f>
        <v>25.166250600000001</v>
      </c>
      <c r="S166" s="211"/>
      <c r="T166" s="213">
        <f>SUM(T167:T197)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81</v>
      </c>
      <c r="AT166" s="215" t="s">
        <v>72</v>
      </c>
      <c r="AU166" s="215" t="s">
        <v>81</v>
      </c>
      <c r="AY166" s="214" t="s">
        <v>139</v>
      </c>
      <c r="BK166" s="216">
        <f>SUM(BK167:BK197)</f>
        <v>0</v>
      </c>
    </row>
    <row r="167" s="2" customFormat="1" ht="37.8" customHeight="1">
      <c r="A167" s="38"/>
      <c r="B167" s="39"/>
      <c r="C167" s="219" t="s">
        <v>163</v>
      </c>
      <c r="D167" s="219" t="s">
        <v>142</v>
      </c>
      <c r="E167" s="220" t="s">
        <v>183</v>
      </c>
      <c r="F167" s="221" t="s">
        <v>184</v>
      </c>
      <c r="G167" s="222" t="s">
        <v>173</v>
      </c>
      <c r="H167" s="223">
        <v>150.86000000000001</v>
      </c>
      <c r="I167" s="224"/>
      <c r="J167" s="225">
        <f>ROUND(I167*H167,2)</f>
        <v>0</v>
      </c>
      <c r="K167" s="221" t="s">
        <v>146</v>
      </c>
      <c r="L167" s="44"/>
      <c r="M167" s="226" t="s">
        <v>1</v>
      </c>
      <c r="N167" s="227" t="s">
        <v>40</v>
      </c>
      <c r="O167" s="92"/>
      <c r="P167" s="228">
        <f>O167*H167</f>
        <v>0</v>
      </c>
      <c r="Q167" s="228">
        <v>0.0043800000000000002</v>
      </c>
      <c r="R167" s="228">
        <f>Q167*H167</f>
        <v>0.6607668000000001</v>
      </c>
      <c r="S167" s="228">
        <v>0</v>
      </c>
      <c r="T167" s="22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147</v>
      </c>
      <c r="AT167" s="230" t="s">
        <v>142</v>
      </c>
      <c r="AU167" s="230" t="s">
        <v>83</v>
      </c>
      <c r="AY167" s="17" t="s">
        <v>139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147</v>
      </c>
      <c r="BK167" s="231">
        <f>ROUND(I167*H167,2)</f>
        <v>0</v>
      </c>
      <c r="BL167" s="17" t="s">
        <v>147</v>
      </c>
      <c r="BM167" s="230" t="s">
        <v>185</v>
      </c>
    </row>
    <row r="168" s="13" customFormat="1">
      <c r="A168" s="13"/>
      <c r="B168" s="232"/>
      <c r="C168" s="233"/>
      <c r="D168" s="234" t="s">
        <v>148</v>
      </c>
      <c r="E168" s="235" t="s">
        <v>1</v>
      </c>
      <c r="F168" s="236" t="s">
        <v>186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148</v>
      </c>
      <c r="AU168" s="242" t="s">
        <v>83</v>
      </c>
      <c r="AV168" s="13" t="s">
        <v>81</v>
      </c>
      <c r="AW168" s="13" t="s">
        <v>30</v>
      </c>
      <c r="AX168" s="13" t="s">
        <v>73</v>
      </c>
      <c r="AY168" s="242" t="s">
        <v>139</v>
      </c>
    </row>
    <row r="169" s="14" customFormat="1">
      <c r="A169" s="14"/>
      <c r="B169" s="243"/>
      <c r="C169" s="244"/>
      <c r="D169" s="234" t="s">
        <v>148</v>
      </c>
      <c r="E169" s="245" t="s">
        <v>1</v>
      </c>
      <c r="F169" s="246" t="s">
        <v>187</v>
      </c>
      <c r="G169" s="244"/>
      <c r="H169" s="247">
        <v>150.86000000000001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148</v>
      </c>
      <c r="AU169" s="253" t="s">
        <v>83</v>
      </c>
      <c r="AV169" s="14" t="s">
        <v>83</v>
      </c>
      <c r="AW169" s="14" t="s">
        <v>30</v>
      </c>
      <c r="AX169" s="14" t="s">
        <v>73</v>
      </c>
      <c r="AY169" s="253" t="s">
        <v>139</v>
      </c>
    </row>
    <row r="170" s="15" customFormat="1">
      <c r="A170" s="15"/>
      <c r="B170" s="254"/>
      <c r="C170" s="255"/>
      <c r="D170" s="234" t="s">
        <v>148</v>
      </c>
      <c r="E170" s="256" t="s">
        <v>1</v>
      </c>
      <c r="F170" s="257" t="s">
        <v>153</v>
      </c>
      <c r="G170" s="255"/>
      <c r="H170" s="258">
        <v>150.86000000000001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148</v>
      </c>
      <c r="AU170" s="264" t="s">
        <v>83</v>
      </c>
      <c r="AV170" s="15" t="s">
        <v>147</v>
      </c>
      <c r="AW170" s="15" t="s">
        <v>30</v>
      </c>
      <c r="AX170" s="15" t="s">
        <v>81</v>
      </c>
      <c r="AY170" s="264" t="s">
        <v>139</v>
      </c>
    </row>
    <row r="171" s="2" customFormat="1" ht="24.15" customHeight="1">
      <c r="A171" s="38"/>
      <c r="B171" s="39"/>
      <c r="C171" s="219" t="s">
        <v>188</v>
      </c>
      <c r="D171" s="219" t="s">
        <v>142</v>
      </c>
      <c r="E171" s="220" t="s">
        <v>189</v>
      </c>
      <c r="F171" s="221" t="s">
        <v>190</v>
      </c>
      <c r="G171" s="222" t="s">
        <v>173</v>
      </c>
      <c r="H171" s="223">
        <v>150.86000000000001</v>
      </c>
      <c r="I171" s="224"/>
      <c r="J171" s="225">
        <f>ROUND(I171*H171,2)</f>
        <v>0</v>
      </c>
      <c r="K171" s="221" t="s">
        <v>146</v>
      </c>
      <c r="L171" s="44"/>
      <c r="M171" s="226" t="s">
        <v>1</v>
      </c>
      <c r="N171" s="227" t="s">
        <v>40</v>
      </c>
      <c r="O171" s="92"/>
      <c r="P171" s="228">
        <f>O171*H171</f>
        <v>0</v>
      </c>
      <c r="Q171" s="228">
        <v>0.0030000000000000001</v>
      </c>
      <c r="R171" s="228">
        <f>Q171*H171</f>
        <v>0.45258000000000004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147</v>
      </c>
      <c r="AT171" s="230" t="s">
        <v>142</v>
      </c>
      <c r="AU171" s="230" t="s">
        <v>83</v>
      </c>
      <c r="AY171" s="17" t="s">
        <v>139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147</v>
      </c>
      <c r="BK171" s="231">
        <f>ROUND(I171*H171,2)</f>
        <v>0</v>
      </c>
      <c r="BL171" s="17" t="s">
        <v>147</v>
      </c>
      <c r="BM171" s="230" t="s">
        <v>191</v>
      </c>
    </row>
    <row r="172" s="13" customFormat="1">
      <c r="A172" s="13"/>
      <c r="B172" s="232"/>
      <c r="C172" s="233"/>
      <c r="D172" s="234" t="s">
        <v>148</v>
      </c>
      <c r="E172" s="235" t="s">
        <v>1</v>
      </c>
      <c r="F172" s="236" t="s">
        <v>186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148</v>
      </c>
      <c r="AU172" s="242" t="s">
        <v>83</v>
      </c>
      <c r="AV172" s="13" t="s">
        <v>81</v>
      </c>
      <c r="AW172" s="13" t="s">
        <v>30</v>
      </c>
      <c r="AX172" s="13" t="s">
        <v>73</v>
      </c>
      <c r="AY172" s="242" t="s">
        <v>139</v>
      </c>
    </row>
    <row r="173" s="14" customFormat="1">
      <c r="A173" s="14"/>
      <c r="B173" s="243"/>
      <c r="C173" s="244"/>
      <c r="D173" s="234" t="s">
        <v>148</v>
      </c>
      <c r="E173" s="245" t="s">
        <v>1</v>
      </c>
      <c r="F173" s="246" t="s">
        <v>187</v>
      </c>
      <c r="G173" s="244"/>
      <c r="H173" s="247">
        <v>150.86000000000001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148</v>
      </c>
      <c r="AU173" s="253" t="s">
        <v>83</v>
      </c>
      <c r="AV173" s="14" t="s">
        <v>83</v>
      </c>
      <c r="AW173" s="14" t="s">
        <v>30</v>
      </c>
      <c r="AX173" s="14" t="s">
        <v>73</v>
      </c>
      <c r="AY173" s="253" t="s">
        <v>139</v>
      </c>
    </row>
    <row r="174" s="15" customFormat="1">
      <c r="A174" s="15"/>
      <c r="B174" s="254"/>
      <c r="C174" s="255"/>
      <c r="D174" s="234" t="s">
        <v>148</v>
      </c>
      <c r="E174" s="256" t="s">
        <v>1</v>
      </c>
      <c r="F174" s="257" t="s">
        <v>153</v>
      </c>
      <c r="G174" s="255"/>
      <c r="H174" s="258">
        <v>150.86000000000001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148</v>
      </c>
      <c r="AU174" s="264" t="s">
        <v>83</v>
      </c>
      <c r="AV174" s="15" t="s">
        <v>147</v>
      </c>
      <c r="AW174" s="15" t="s">
        <v>30</v>
      </c>
      <c r="AX174" s="15" t="s">
        <v>81</v>
      </c>
      <c r="AY174" s="264" t="s">
        <v>139</v>
      </c>
    </row>
    <row r="175" s="2" customFormat="1" ht="49.05" customHeight="1">
      <c r="A175" s="38"/>
      <c r="B175" s="39"/>
      <c r="C175" s="219" t="s">
        <v>168</v>
      </c>
      <c r="D175" s="219" t="s">
        <v>142</v>
      </c>
      <c r="E175" s="220" t="s">
        <v>192</v>
      </c>
      <c r="F175" s="221" t="s">
        <v>193</v>
      </c>
      <c r="G175" s="222" t="s">
        <v>173</v>
      </c>
      <c r="H175" s="223">
        <v>150.86000000000001</v>
      </c>
      <c r="I175" s="224"/>
      <c r="J175" s="225">
        <f>ROUND(I175*H175,2)</f>
        <v>0</v>
      </c>
      <c r="K175" s="221" t="s">
        <v>146</v>
      </c>
      <c r="L175" s="44"/>
      <c r="M175" s="226" t="s">
        <v>1</v>
      </c>
      <c r="N175" s="227" t="s">
        <v>40</v>
      </c>
      <c r="O175" s="92"/>
      <c r="P175" s="228">
        <f>O175*H175</f>
        <v>0</v>
      </c>
      <c r="Q175" s="228">
        <v>0.017000000000000001</v>
      </c>
      <c r="R175" s="228">
        <f>Q175*H175</f>
        <v>2.5646200000000006</v>
      </c>
      <c r="S175" s="228">
        <v>0</v>
      </c>
      <c r="T175" s="22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147</v>
      </c>
      <c r="AT175" s="230" t="s">
        <v>142</v>
      </c>
      <c r="AU175" s="230" t="s">
        <v>83</v>
      </c>
      <c r="AY175" s="17" t="s">
        <v>139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147</v>
      </c>
      <c r="BK175" s="231">
        <f>ROUND(I175*H175,2)</f>
        <v>0</v>
      </c>
      <c r="BL175" s="17" t="s">
        <v>147</v>
      </c>
      <c r="BM175" s="230" t="s">
        <v>194</v>
      </c>
    </row>
    <row r="176" s="13" customFormat="1">
      <c r="A176" s="13"/>
      <c r="B176" s="232"/>
      <c r="C176" s="233"/>
      <c r="D176" s="234" t="s">
        <v>148</v>
      </c>
      <c r="E176" s="235" t="s">
        <v>1</v>
      </c>
      <c r="F176" s="236" t="s">
        <v>186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148</v>
      </c>
      <c r="AU176" s="242" t="s">
        <v>83</v>
      </c>
      <c r="AV176" s="13" t="s">
        <v>81</v>
      </c>
      <c r="AW176" s="13" t="s">
        <v>30</v>
      </c>
      <c r="AX176" s="13" t="s">
        <v>73</v>
      </c>
      <c r="AY176" s="242" t="s">
        <v>139</v>
      </c>
    </row>
    <row r="177" s="14" customFormat="1">
      <c r="A177" s="14"/>
      <c r="B177" s="243"/>
      <c r="C177" s="244"/>
      <c r="D177" s="234" t="s">
        <v>148</v>
      </c>
      <c r="E177" s="245" t="s">
        <v>1</v>
      </c>
      <c r="F177" s="246" t="s">
        <v>187</v>
      </c>
      <c r="G177" s="244"/>
      <c r="H177" s="247">
        <v>150.86000000000001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148</v>
      </c>
      <c r="AU177" s="253" t="s">
        <v>83</v>
      </c>
      <c r="AV177" s="14" t="s">
        <v>83</v>
      </c>
      <c r="AW177" s="14" t="s">
        <v>30</v>
      </c>
      <c r="AX177" s="14" t="s">
        <v>73</v>
      </c>
      <c r="AY177" s="253" t="s">
        <v>139</v>
      </c>
    </row>
    <row r="178" s="15" customFormat="1">
      <c r="A178" s="15"/>
      <c r="B178" s="254"/>
      <c r="C178" s="255"/>
      <c r="D178" s="234" t="s">
        <v>148</v>
      </c>
      <c r="E178" s="256" t="s">
        <v>1</v>
      </c>
      <c r="F178" s="257" t="s">
        <v>153</v>
      </c>
      <c r="G178" s="255"/>
      <c r="H178" s="258">
        <v>150.86000000000001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148</v>
      </c>
      <c r="AU178" s="264" t="s">
        <v>83</v>
      </c>
      <c r="AV178" s="15" t="s">
        <v>147</v>
      </c>
      <c r="AW178" s="15" t="s">
        <v>30</v>
      </c>
      <c r="AX178" s="15" t="s">
        <v>81</v>
      </c>
      <c r="AY178" s="264" t="s">
        <v>139</v>
      </c>
    </row>
    <row r="179" s="2" customFormat="1" ht="37.8" customHeight="1">
      <c r="A179" s="38"/>
      <c r="B179" s="39"/>
      <c r="C179" s="219" t="s">
        <v>195</v>
      </c>
      <c r="D179" s="219" t="s">
        <v>142</v>
      </c>
      <c r="E179" s="220" t="s">
        <v>196</v>
      </c>
      <c r="F179" s="221" t="s">
        <v>197</v>
      </c>
      <c r="G179" s="222" t="s">
        <v>173</v>
      </c>
      <c r="H179" s="223">
        <v>440.63</v>
      </c>
      <c r="I179" s="224"/>
      <c r="J179" s="225">
        <f>ROUND(I179*H179,2)</f>
        <v>0</v>
      </c>
      <c r="K179" s="221" t="s">
        <v>146</v>
      </c>
      <c r="L179" s="44"/>
      <c r="M179" s="226" t="s">
        <v>1</v>
      </c>
      <c r="N179" s="227" t="s">
        <v>40</v>
      </c>
      <c r="O179" s="92"/>
      <c r="P179" s="228">
        <f>O179*H179</f>
        <v>0</v>
      </c>
      <c r="Q179" s="228">
        <v>0.0043800000000000002</v>
      </c>
      <c r="R179" s="228">
        <f>Q179*H179</f>
        <v>1.9299594</v>
      </c>
      <c r="S179" s="228">
        <v>0</v>
      </c>
      <c r="T179" s="22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147</v>
      </c>
      <c r="AT179" s="230" t="s">
        <v>142</v>
      </c>
      <c r="AU179" s="230" t="s">
        <v>83</v>
      </c>
      <c r="AY179" s="17" t="s">
        <v>139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147</v>
      </c>
      <c r="BK179" s="231">
        <f>ROUND(I179*H179,2)</f>
        <v>0</v>
      </c>
      <c r="BL179" s="17" t="s">
        <v>147</v>
      </c>
      <c r="BM179" s="230" t="s">
        <v>198</v>
      </c>
    </row>
    <row r="180" s="2" customFormat="1" ht="24.15" customHeight="1">
      <c r="A180" s="38"/>
      <c r="B180" s="39"/>
      <c r="C180" s="219" t="s">
        <v>174</v>
      </c>
      <c r="D180" s="219" t="s">
        <v>142</v>
      </c>
      <c r="E180" s="220" t="s">
        <v>199</v>
      </c>
      <c r="F180" s="221" t="s">
        <v>200</v>
      </c>
      <c r="G180" s="222" t="s">
        <v>173</v>
      </c>
      <c r="H180" s="223">
        <v>440.63</v>
      </c>
      <c r="I180" s="224"/>
      <c r="J180" s="225">
        <f>ROUND(I180*H180,2)</f>
        <v>0</v>
      </c>
      <c r="K180" s="221" t="s">
        <v>146</v>
      </c>
      <c r="L180" s="44"/>
      <c r="M180" s="226" t="s">
        <v>1</v>
      </c>
      <c r="N180" s="227" t="s">
        <v>40</v>
      </c>
      <c r="O180" s="92"/>
      <c r="P180" s="228">
        <f>O180*H180</f>
        <v>0</v>
      </c>
      <c r="Q180" s="228">
        <v>0.0030000000000000001</v>
      </c>
      <c r="R180" s="228">
        <f>Q180*H180</f>
        <v>1.32189</v>
      </c>
      <c r="S180" s="228">
        <v>0</v>
      </c>
      <c r="T180" s="22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147</v>
      </c>
      <c r="AT180" s="230" t="s">
        <v>142</v>
      </c>
      <c r="AU180" s="230" t="s">
        <v>83</v>
      </c>
      <c r="AY180" s="17" t="s">
        <v>139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147</v>
      </c>
      <c r="BK180" s="231">
        <f>ROUND(I180*H180,2)</f>
        <v>0</v>
      </c>
      <c r="BL180" s="17" t="s">
        <v>147</v>
      </c>
      <c r="BM180" s="230" t="s">
        <v>201</v>
      </c>
    </row>
    <row r="181" s="2" customFormat="1" ht="49.05" customHeight="1">
      <c r="A181" s="38"/>
      <c r="B181" s="39"/>
      <c r="C181" s="219" t="s">
        <v>202</v>
      </c>
      <c r="D181" s="219" t="s">
        <v>142</v>
      </c>
      <c r="E181" s="220" t="s">
        <v>203</v>
      </c>
      <c r="F181" s="221" t="s">
        <v>204</v>
      </c>
      <c r="G181" s="222" t="s">
        <v>173</v>
      </c>
      <c r="H181" s="223">
        <v>440.63</v>
      </c>
      <c r="I181" s="224"/>
      <c r="J181" s="225">
        <f>ROUND(I181*H181,2)</f>
        <v>0</v>
      </c>
      <c r="K181" s="221" t="s">
        <v>146</v>
      </c>
      <c r="L181" s="44"/>
      <c r="M181" s="226" t="s">
        <v>1</v>
      </c>
      <c r="N181" s="227" t="s">
        <v>40</v>
      </c>
      <c r="O181" s="92"/>
      <c r="P181" s="228">
        <f>O181*H181</f>
        <v>0</v>
      </c>
      <c r="Q181" s="228">
        <v>0.028400000000000002</v>
      </c>
      <c r="R181" s="228">
        <f>Q181*H181</f>
        <v>12.513892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147</v>
      </c>
      <c r="AT181" s="230" t="s">
        <v>142</v>
      </c>
      <c r="AU181" s="230" t="s">
        <v>83</v>
      </c>
      <c r="AY181" s="17" t="s">
        <v>139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147</v>
      </c>
      <c r="BK181" s="231">
        <f>ROUND(I181*H181,2)</f>
        <v>0</v>
      </c>
      <c r="BL181" s="17" t="s">
        <v>147</v>
      </c>
      <c r="BM181" s="230" t="s">
        <v>205</v>
      </c>
    </row>
    <row r="182" s="2" customFormat="1" ht="37.8" customHeight="1">
      <c r="A182" s="38"/>
      <c r="B182" s="39"/>
      <c r="C182" s="219" t="s">
        <v>179</v>
      </c>
      <c r="D182" s="219" t="s">
        <v>142</v>
      </c>
      <c r="E182" s="220" t="s">
        <v>206</v>
      </c>
      <c r="F182" s="221" t="s">
        <v>207</v>
      </c>
      <c r="G182" s="222" t="s">
        <v>173</v>
      </c>
      <c r="H182" s="223">
        <v>294.31999999999999</v>
      </c>
      <c r="I182" s="224"/>
      <c r="J182" s="225">
        <f>ROUND(I182*H182,2)</f>
        <v>0</v>
      </c>
      <c r="K182" s="221" t="s">
        <v>146</v>
      </c>
      <c r="L182" s="44"/>
      <c r="M182" s="226" t="s">
        <v>1</v>
      </c>
      <c r="N182" s="227" t="s">
        <v>40</v>
      </c>
      <c r="O182" s="92"/>
      <c r="P182" s="228">
        <f>O182*H182</f>
        <v>0</v>
      </c>
      <c r="Q182" s="228">
        <v>0.0043800000000000002</v>
      </c>
      <c r="R182" s="228">
        <f>Q182*H182</f>
        <v>1.2891216000000001</v>
      </c>
      <c r="S182" s="228">
        <v>0</v>
      </c>
      <c r="T182" s="22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147</v>
      </c>
      <c r="AT182" s="230" t="s">
        <v>142</v>
      </c>
      <c r="AU182" s="230" t="s">
        <v>83</v>
      </c>
      <c r="AY182" s="17" t="s">
        <v>139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147</v>
      </c>
      <c r="BK182" s="231">
        <f>ROUND(I182*H182,2)</f>
        <v>0</v>
      </c>
      <c r="BL182" s="17" t="s">
        <v>147</v>
      </c>
      <c r="BM182" s="230" t="s">
        <v>208</v>
      </c>
    </row>
    <row r="183" s="13" customFormat="1">
      <c r="A183" s="13"/>
      <c r="B183" s="232"/>
      <c r="C183" s="233"/>
      <c r="D183" s="234" t="s">
        <v>148</v>
      </c>
      <c r="E183" s="235" t="s">
        <v>1</v>
      </c>
      <c r="F183" s="236" t="s">
        <v>209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148</v>
      </c>
      <c r="AU183" s="242" t="s">
        <v>83</v>
      </c>
      <c r="AV183" s="13" t="s">
        <v>81</v>
      </c>
      <c r="AW183" s="13" t="s">
        <v>30</v>
      </c>
      <c r="AX183" s="13" t="s">
        <v>73</v>
      </c>
      <c r="AY183" s="242" t="s">
        <v>139</v>
      </c>
    </row>
    <row r="184" s="14" customFormat="1">
      <c r="A184" s="14"/>
      <c r="B184" s="243"/>
      <c r="C184" s="244"/>
      <c r="D184" s="234" t="s">
        <v>148</v>
      </c>
      <c r="E184" s="245" t="s">
        <v>1</v>
      </c>
      <c r="F184" s="246" t="s">
        <v>210</v>
      </c>
      <c r="G184" s="244"/>
      <c r="H184" s="247">
        <v>294.31999999999999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148</v>
      </c>
      <c r="AU184" s="253" t="s">
        <v>83</v>
      </c>
      <c r="AV184" s="14" t="s">
        <v>83</v>
      </c>
      <c r="AW184" s="14" t="s">
        <v>30</v>
      </c>
      <c r="AX184" s="14" t="s">
        <v>73</v>
      </c>
      <c r="AY184" s="253" t="s">
        <v>139</v>
      </c>
    </row>
    <row r="185" s="15" customFormat="1">
      <c r="A185" s="15"/>
      <c r="B185" s="254"/>
      <c r="C185" s="255"/>
      <c r="D185" s="234" t="s">
        <v>148</v>
      </c>
      <c r="E185" s="256" t="s">
        <v>1</v>
      </c>
      <c r="F185" s="257" t="s">
        <v>153</v>
      </c>
      <c r="G185" s="255"/>
      <c r="H185" s="258">
        <v>294.31999999999999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148</v>
      </c>
      <c r="AU185" s="264" t="s">
        <v>83</v>
      </c>
      <c r="AV185" s="15" t="s">
        <v>147</v>
      </c>
      <c r="AW185" s="15" t="s">
        <v>30</v>
      </c>
      <c r="AX185" s="15" t="s">
        <v>81</v>
      </c>
      <c r="AY185" s="264" t="s">
        <v>139</v>
      </c>
    </row>
    <row r="186" s="2" customFormat="1" ht="37.8" customHeight="1">
      <c r="A186" s="38"/>
      <c r="B186" s="39"/>
      <c r="C186" s="219" t="s">
        <v>185</v>
      </c>
      <c r="D186" s="219" t="s">
        <v>142</v>
      </c>
      <c r="E186" s="220" t="s">
        <v>211</v>
      </c>
      <c r="F186" s="221" t="s">
        <v>212</v>
      </c>
      <c r="G186" s="222" t="s">
        <v>173</v>
      </c>
      <c r="H186" s="223">
        <v>294.31999999999999</v>
      </c>
      <c r="I186" s="224"/>
      <c r="J186" s="225">
        <f>ROUND(I186*H186,2)</f>
        <v>0</v>
      </c>
      <c r="K186" s="221" t="s">
        <v>146</v>
      </c>
      <c r="L186" s="44"/>
      <c r="M186" s="226" t="s">
        <v>1</v>
      </c>
      <c r="N186" s="227" t="s">
        <v>40</v>
      </c>
      <c r="O186" s="92"/>
      <c r="P186" s="228">
        <f>O186*H186</f>
        <v>0</v>
      </c>
      <c r="Q186" s="228">
        <v>0.01146</v>
      </c>
      <c r="R186" s="228">
        <f>Q186*H186</f>
        <v>3.3729071999999998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147</v>
      </c>
      <c r="AT186" s="230" t="s">
        <v>142</v>
      </c>
      <c r="AU186" s="230" t="s">
        <v>83</v>
      </c>
      <c r="AY186" s="17" t="s">
        <v>139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147</v>
      </c>
      <c r="BK186" s="231">
        <f>ROUND(I186*H186,2)</f>
        <v>0</v>
      </c>
      <c r="BL186" s="17" t="s">
        <v>147</v>
      </c>
      <c r="BM186" s="230" t="s">
        <v>213</v>
      </c>
    </row>
    <row r="187" s="13" customFormat="1">
      <c r="A187" s="13"/>
      <c r="B187" s="232"/>
      <c r="C187" s="233"/>
      <c r="D187" s="234" t="s">
        <v>148</v>
      </c>
      <c r="E187" s="235" t="s">
        <v>1</v>
      </c>
      <c r="F187" s="236" t="s">
        <v>209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148</v>
      </c>
      <c r="AU187" s="242" t="s">
        <v>83</v>
      </c>
      <c r="AV187" s="13" t="s">
        <v>81</v>
      </c>
      <c r="AW187" s="13" t="s">
        <v>30</v>
      </c>
      <c r="AX187" s="13" t="s">
        <v>73</v>
      </c>
      <c r="AY187" s="242" t="s">
        <v>139</v>
      </c>
    </row>
    <row r="188" s="14" customFormat="1">
      <c r="A188" s="14"/>
      <c r="B188" s="243"/>
      <c r="C188" s="244"/>
      <c r="D188" s="234" t="s">
        <v>148</v>
      </c>
      <c r="E188" s="245" t="s">
        <v>1</v>
      </c>
      <c r="F188" s="246" t="s">
        <v>210</v>
      </c>
      <c r="G188" s="244"/>
      <c r="H188" s="247">
        <v>294.31999999999999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148</v>
      </c>
      <c r="AU188" s="253" t="s">
        <v>83</v>
      </c>
      <c r="AV188" s="14" t="s">
        <v>83</v>
      </c>
      <c r="AW188" s="14" t="s">
        <v>30</v>
      </c>
      <c r="AX188" s="14" t="s">
        <v>73</v>
      </c>
      <c r="AY188" s="253" t="s">
        <v>139</v>
      </c>
    </row>
    <row r="189" s="15" customFormat="1">
      <c r="A189" s="15"/>
      <c r="B189" s="254"/>
      <c r="C189" s="255"/>
      <c r="D189" s="234" t="s">
        <v>148</v>
      </c>
      <c r="E189" s="256" t="s">
        <v>1</v>
      </c>
      <c r="F189" s="257" t="s">
        <v>153</v>
      </c>
      <c r="G189" s="255"/>
      <c r="H189" s="258">
        <v>294.31999999999999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148</v>
      </c>
      <c r="AU189" s="264" t="s">
        <v>83</v>
      </c>
      <c r="AV189" s="15" t="s">
        <v>147</v>
      </c>
      <c r="AW189" s="15" t="s">
        <v>30</v>
      </c>
      <c r="AX189" s="15" t="s">
        <v>81</v>
      </c>
      <c r="AY189" s="264" t="s">
        <v>139</v>
      </c>
    </row>
    <row r="190" s="2" customFormat="1" ht="37.8" customHeight="1">
      <c r="A190" s="38"/>
      <c r="B190" s="39"/>
      <c r="C190" s="219" t="s">
        <v>214</v>
      </c>
      <c r="D190" s="219" t="s">
        <v>142</v>
      </c>
      <c r="E190" s="220" t="s">
        <v>215</v>
      </c>
      <c r="F190" s="221" t="s">
        <v>216</v>
      </c>
      <c r="G190" s="222" t="s">
        <v>173</v>
      </c>
      <c r="H190" s="223">
        <v>294.31999999999999</v>
      </c>
      <c r="I190" s="224"/>
      <c r="J190" s="225">
        <f>ROUND(I190*H190,2)</f>
        <v>0</v>
      </c>
      <c r="K190" s="221" t="s">
        <v>146</v>
      </c>
      <c r="L190" s="44"/>
      <c r="M190" s="226" t="s">
        <v>1</v>
      </c>
      <c r="N190" s="227" t="s">
        <v>40</v>
      </c>
      <c r="O190" s="92"/>
      <c r="P190" s="228">
        <f>O190*H190</f>
        <v>0</v>
      </c>
      <c r="Q190" s="228">
        <v>0.00348</v>
      </c>
      <c r="R190" s="228">
        <f>Q190*H190</f>
        <v>1.0242336000000001</v>
      </c>
      <c r="S190" s="228">
        <v>0</v>
      </c>
      <c r="T190" s="22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147</v>
      </c>
      <c r="AT190" s="230" t="s">
        <v>142</v>
      </c>
      <c r="AU190" s="230" t="s">
        <v>83</v>
      </c>
      <c r="AY190" s="17" t="s">
        <v>139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147</v>
      </c>
      <c r="BK190" s="231">
        <f>ROUND(I190*H190,2)</f>
        <v>0</v>
      </c>
      <c r="BL190" s="17" t="s">
        <v>147</v>
      </c>
      <c r="BM190" s="230" t="s">
        <v>217</v>
      </c>
    </row>
    <row r="191" s="13" customFormat="1">
      <c r="A191" s="13"/>
      <c r="B191" s="232"/>
      <c r="C191" s="233"/>
      <c r="D191" s="234" t="s">
        <v>148</v>
      </c>
      <c r="E191" s="235" t="s">
        <v>1</v>
      </c>
      <c r="F191" s="236" t="s">
        <v>209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148</v>
      </c>
      <c r="AU191" s="242" t="s">
        <v>83</v>
      </c>
      <c r="AV191" s="13" t="s">
        <v>81</v>
      </c>
      <c r="AW191" s="13" t="s">
        <v>30</v>
      </c>
      <c r="AX191" s="13" t="s">
        <v>73</v>
      </c>
      <c r="AY191" s="242" t="s">
        <v>139</v>
      </c>
    </row>
    <row r="192" s="14" customFormat="1">
      <c r="A192" s="14"/>
      <c r="B192" s="243"/>
      <c r="C192" s="244"/>
      <c r="D192" s="234" t="s">
        <v>148</v>
      </c>
      <c r="E192" s="245" t="s">
        <v>1</v>
      </c>
      <c r="F192" s="246" t="s">
        <v>210</v>
      </c>
      <c r="G192" s="244"/>
      <c r="H192" s="247">
        <v>294.31999999999999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148</v>
      </c>
      <c r="AU192" s="253" t="s">
        <v>83</v>
      </c>
      <c r="AV192" s="14" t="s">
        <v>83</v>
      </c>
      <c r="AW192" s="14" t="s">
        <v>30</v>
      </c>
      <c r="AX192" s="14" t="s">
        <v>73</v>
      </c>
      <c r="AY192" s="253" t="s">
        <v>139</v>
      </c>
    </row>
    <row r="193" s="15" customFormat="1">
      <c r="A193" s="15"/>
      <c r="B193" s="254"/>
      <c r="C193" s="255"/>
      <c r="D193" s="234" t="s">
        <v>148</v>
      </c>
      <c r="E193" s="256" t="s">
        <v>1</v>
      </c>
      <c r="F193" s="257" t="s">
        <v>153</v>
      </c>
      <c r="G193" s="255"/>
      <c r="H193" s="258">
        <v>294.31999999999999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148</v>
      </c>
      <c r="AU193" s="264" t="s">
        <v>83</v>
      </c>
      <c r="AV193" s="15" t="s">
        <v>147</v>
      </c>
      <c r="AW193" s="15" t="s">
        <v>30</v>
      </c>
      <c r="AX193" s="15" t="s">
        <v>81</v>
      </c>
      <c r="AY193" s="264" t="s">
        <v>139</v>
      </c>
    </row>
    <row r="194" s="2" customFormat="1" ht="37.8" customHeight="1">
      <c r="A194" s="38"/>
      <c r="B194" s="39"/>
      <c r="C194" s="219" t="s">
        <v>191</v>
      </c>
      <c r="D194" s="219" t="s">
        <v>142</v>
      </c>
      <c r="E194" s="220" t="s">
        <v>218</v>
      </c>
      <c r="F194" s="221" t="s">
        <v>219</v>
      </c>
      <c r="G194" s="222" t="s">
        <v>145</v>
      </c>
      <c r="H194" s="223">
        <v>1</v>
      </c>
      <c r="I194" s="224"/>
      <c r="J194" s="225">
        <f>ROUND(I194*H194,2)</f>
        <v>0</v>
      </c>
      <c r="K194" s="221" t="s">
        <v>146</v>
      </c>
      <c r="L194" s="44"/>
      <c r="M194" s="226" t="s">
        <v>1</v>
      </c>
      <c r="N194" s="227" t="s">
        <v>40</v>
      </c>
      <c r="O194" s="92"/>
      <c r="P194" s="228">
        <f>O194*H194</f>
        <v>0</v>
      </c>
      <c r="Q194" s="228">
        <v>0.03628</v>
      </c>
      <c r="R194" s="228">
        <f>Q194*H194</f>
        <v>0.03628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147</v>
      </c>
      <c r="AT194" s="230" t="s">
        <v>142</v>
      </c>
      <c r="AU194" s="230" t="s">
        <v>83</v>
      </c>
      <c r="AY194" s="17" t="s">
        <v>139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147</v>
      </c>
      <c r="BK194" s="231">
        <f>ROUND(I194*H194,2)</f>
        <v>0</v>
      </c>
      <c r="BL194" s="17" t="s">
        <v>147</v>
      </c>
      <c r="BM194" s="230" t="s">
        <v>220</v>
      </c>
    </row>
    <row r="195" s="13" customFormat="1">
      <c r="A195" s="13"/>
      <c r="B195" s="232"/>
      <c r="C195" s="233"/>
      <c r="D195" s="234" t="s">
        <v>148</v>
      </c>
      <c r="E195" s="235" t="s">
        <v>1</v>
      </c>
      <c r="F195" s="236" t="s">
        <v>221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148</v>
      </c>
      <c r="AU195" s="242" t="s">
        <v>83</v>
      </c>
      <c r="AV195" s="13" t="s">
        <v>81</v>
      </c>
      <c r="AW195" s="13" t="s">
        <v>30</v>
      </c>
      <c r="AX195" s="13" t="s">
        <v>73</v>
      </c>
      <c r="AY195" s="242" t="s">
        <v>139</v>
      </c>
    </row>
    <row r="196" s="14" customFormat="1">
      <c r="A196" s="14"/>
      <c r="B196" s="243"/>
      <c r="C196" s="244"/>
      <c r="D196" s="234" t="s">
        <v>148</v>
      </c>
      <c r="E196" s="245" t="s">
        <v>1</v>
      </c>
      <c r="F196" s="246" t="s">
        <v>81</v>
      </c>
      <c r="G196" s="244"/>
      <c r="H196" s="247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148</v>
      </c>
      <c r="AU196" s="253" t="s">
        <v>83</v>
      </c>
      <c r="AV196" s="14" t="s">
        <v>83</v>
      </c>
      <c r="AW196" s="14" t="s">
        <v>30</v>
      </c>
      <c r="AX196" s="14" t="s">
        <v>73</v>
      </c>
      <c r="AY196" s="253" t="s">
        <v>139</v>
      </c>
    </row>
    <row r="197" s="15" customFormat="1">
      <c r="A197" s="15"/>
      <c r="B197" s="254"/>
      <c r="C197" s="255"/>
      <c r="D197" s="234" t="s">
        <v>148</v>
      </c>
      <c r="E197" s="256" t="s">
        <v>1</v>
      </c>
      <c r="F197" s="257" t="s">
        <v>153</v>
      </c>
      <c r="G197" s="255"/>
      <c r="H197" s="258">
        <v>1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148</v>
      </c>
      <c r="AU197" s="264" t="s">
        <v>83</v>
      </c>
      <c r="AV197" s="15" t="s">
        <v>147</v>
      </c>
      <c r="AW197" s="15" t="s">
        <v>30</v>
      </c>
      <c r="AX197" s="15" t="s">
        <v>81</v>
      </c>
      <c r="AY197" s="264" t="s">
        <v>139</v>
      </c>
    </row>
    <row r="198" s="12" customFormat="1" ht="22.8" customHeight="1">
      <c r="A198" s="12"/>
      <c r="B198" s="203"/>
      <c r="C198" s="204"/>
      <c r="D198" s="205" t="s">
        <v>72</v>
      </c>
      <c r="E198" s="217" t="s">
        <v>163</v>
      </c>
      <c r="F198" s="217" t="s">
        <v>222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SUM(P199:P200)</f>
        <v>0</v>
      </c>
      <c r="Q198" s="211"/>
      <c r="R198" s="212">
        <f>SUM(R199:R200)</f>
        <v>0.0046800000000000001</v>
      </c>
      <c r="S198" s="211"/>
      <c r="T198" s="213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81</v>
      </c>
      <c r="AT198" s="215" t="s">
        <v>72</v>
      </c>
      <c r="AU198" s="215" t="s">
        <v>81</v>
      </c>
      <c r="AY198" s="214" t="s">
        <v>139</v>
      </c>
      <c r="BK198" s="216">
        <f>SUM(BK199:BK200)</f>
        <v>0</v>
      </c>
    </row>
    <row r="199" s="2" customFormat="1" ht="24.15" customHeight="1">
      <c r="A199" s="38"/>
      <c r="B199" s="39"/>
      <c r="C199" s="219" t="s">
        <v>223</v>
      </c>
      <c r="D199" s="219" t="s">
        <v>142</v>
      </c>
      <c r="E199" s="220" t="s">
        <v>224</v>
      </c>
      <c r="F199" s="221" t="s">
        <v>225</v>
      </c>
      <c r="G199" s="222" t="s">
        <v>145</v>
      </c>
      <c r="H199" s="223">
        <v>1</v>
      </c>
      <c r="I199" s="224"/>
      <c r="J199" s="225">
        <f>ROUND(I199*H199,2)</f>
        <v>0</v>
      </c>
      <c r="K199" s="221" t="s">
        <v>146</v>
      </c>
      <c r="L199" s="44"/>
      <c r="M199" s="226" t="s">
        <v>1</v>
      </c>
      <c r="N199" s="227" t="s">
        <v>40</v>
      </c>
      <c r="O199" s="92"/>
      <c r="P199" s="228">
        <f>O199*H199</f>
        <v>0</v>
      </c>
      <c r="Q199" s="228">
        <v>0.0046800000000000001</v>
      </c>
      <c r="R199" s="228">
        <f>Q199*H199</f>
        <v>0.0046800000000000001</v>
      </c>
      <c r="S199" s="228">
        <v>0</v>
      </c>
      <c r="T199" s="22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147</v>
      </c>
      <c r="AT199" s="230" t="s">
        <v>142</v>
      </c>
      <c r="AU199" s="230" t="s">
        <v>83</v>
      </c>
      <c r="AY199" s="17" t="s">
        <v>139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147</v>
      </c>
      <c r="BK199" s="231">
        <f>ROUND(I199*H199,2)</f>
        <v>0</v>
      </c>
      <c r="BL199" s="17" t="s">
        <v>147</v>
      </c>
      <c r="BM199" s="230" t="s">
        <v>226</v>
      </c>
    </row>
    <row r="200" s="2" customFormat="1" ht="24.15" customHeight="1">
      <c r="A200" s="38"/>
      <c r="B200" s="39"/>
      <c r="C200" s="265" t="s">
        <v>194</v>
      </c>
      <c r="D200" s="265" t="s">
        <v>227</v>
      </c>
      <c r="E200" s="266" t="s">
        <v>228</v>
      </c>
      <c r="F200" s="267" t="s">
        <v>229</v>
      </c>
      <c r="G200" s="268" t="s">
        <v>230</v>
      </c>
      <c r="H200" s="269">
        <v>1</v>
      </c>
      <c r="I200" s="270"/>
      <c r="J200" s="271">
        <f>ROUND(I200*H200,2)</f>
        <v>0</v>
      </c>
      <c r="K200" s="267" t="s">
        <v>1</v>
      </c>
      <c r="L200" s="272"/>
      <c r="M200" s="273" t="s">
        <v>1</v>
      </c>
      <c r="N200" s="274" t="s">
        <v>40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163</v>
      </c>
      <c r="AT200" s="230" t="s">
        <v>227</v>
      </c>
      <c r="AU200" s="230" t="s">
        <v>83</v>
      </c>
      <c r="AY200" s="17" t="s">
        <v>139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147</v>
      </c>
      <c r="BK200" s="231">
        <f>ROUND(I200*H200,2)</f>
        <v>0</v>
      </c>
      <c r="BL200" s="17" t="s">
        <v>147</v>
      </c>
      <c r="BM200" s="230" t="s">
        <v>231</v>
      </c>
    </row>
    <row r="201" s="12" customFormat="1" ht="22.8" customHeight="1">
      <c r="A201" s="12"/>
      <c r="B201" s="203"/>
      <c r="C201" s="204"/>
      <c r="D201" s="205" t="s">
        <v>72</v>
      </c>
      <c r="E201" s="217" t="s">
        <v>188</v>
      </c>
      <c r="F201" s="217" t="s">
        <v>232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SUM(P202:P258)</f>
        <v>0</v>
      </c>
      <c r="Q201" s="211"/>
      <c r="R201" s="212">
        <f>SUM(R202:R258)</f>
        <v>0.36802579999999996</v>
      </c>
      <c r="S201" s="211"/>
      <c r="T201" s="213">
        <f>SUM(T202:T258)</f>
        <v>40.313890000000001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81</v>
      </c>
      <c r="AT201" s="215" t="s">
        <v>72</v>
      </c>
      <c r="AU201" s="215" t="s">
        <v>81</v>
      </c>
      <c r="AY201" s="214" t="s">
        <v>139</v>
      </c>
      <c r="BK201" s="216">
        <f>SUM(BK202:BK258)</f>
        <v>0</v>
      </c>
    </row>
    <row r="202" s="2" customFormat="1" ht="49.05" customHeight="1">
      <c r="A202" s="38"/>
      <c r="B202" s="39"/>
      <c r="C202" s="219" t="s">
        <v>7</v>
      </c>
      <c r="D202" s="219" t="s">
        <v>142</v>
      </c>
      <c r="E202" s="220" t="s">
        <v>233</v>
      </c>
      <c r="F202" s="221" t="s">
        <v>234</v>
      </c>
      <c r="G202" s="222" t="s">
        <v>173</v>
      </c>
      <c r="H202" s="223">
        <v>348.31999999999999</v>
      </c>
      <c r="I202" s="224"/>
      <c r="J202" s="225">
        <f>ROUND(I202*H202,2)</f>
        <v>0</v>
      </c>
      <c r="K202" s="221" t="s">
        <v>146</v>
      </c>
      <c r="L202" s="44"/>
      <c r="M202" s="226" t="s">
        <v>1</v>
      </c>
      <c r="N202" s="227" t="s">
        <v>40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0" t="s">
        <v>147</v>
      </c>
      <c r="AT202" s="230" t="s">
        <v>142</v>
      </c>
      <c r="AU202" s="230" t="s">
        <v>83</v>
      </c>
      <c r="AY202" s="17" t="s">
        <v>139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147</v>
      </c>
      <c r="BK202" s="231">
        <f>ROUND(I202*H202,2)</f>
        <v>0</v>
      </c>
      <c r="BL202" s="17" t="s">
        <v>147</v>
      </c>
      <c r="BM202" s="230" t="s">
        <v>235</v>
      </c>
    </row>
    <row r="203" s="13" customFormat="1">
      <c r="A203" s="13"/>
      <c r="B203" s="232"/>
      <c r="C203" s="233"/>
      <c r="D203" s="234" t="s">
        <v>148</v>
      </c>
      <c r="E203" s="235" t="s">
        <v>1</v>
      </c>
      <c r="F203" s="236" t="s">
        <v>236</v>
      </c>
      <c r="G203" s="233"/>
      <c r="H203" s="235" t="s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148</v>
      </c>
      <c r="AU203" s="242" t="s">
        <v>83</v>
      </c>
      <c r="AV203" s="13" t="s">
        <v>81</v>
      </c>
      <c r="AW203" s="13" t="s">
        <v>30</v>
      </c>
      <c r="AX203" s="13" t="s">
        <v>73</v>
      </c>
      <c r="AY203" s="242" t="s">
        <v>139</v>
      </c>
    </row>
    <row r="204" s="14" customFormat="1">
      <c r="A204" s="14"/>
      <c r="B204" s="243"/>
      <c r="C204" s="244"/>
      <c r="D204" s="234" t="s">
        <v>148</v>
      </c>
      <c r="E204" s="245" t="s">
        <v>1</v>
      </c>
      <c r="F204" s="246" t="s">
        <v>237</v>
      </c>
      <c r="G204" s="244"/>
      <c r="H204" s="247">
        <v>98.400000000000006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148</v>
      </c>
      <c r="AU204" s="253" t="s">
        <v>83</v>
      </c>
      <c r="AV204" s="14" t="s">
        <v>83</v>
      </c>
      <c r="AW204" s="14" t="s">
        <v>30</v>
      </c>
      <c r="AX204" s="14" t="s">
        <v>73</v>
      </c>
      <c r="AY204" s="253" t="s">
        <v>139</v>
      </c>
    </row>
    <row r="205" s="13" customFormat="1">
      <c r="A205" s="13"/>
      <c r="B205" s="232"/>
      <c r="C205" s="233"/>
      <c r="D205" s="234" t="s">
        <v>148</v>
      </c>
      <c r="E205" s="235" t="s">
        <v>1</v>
      </c>
      <c r="F205" s="236" t="s">
        <v>238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148</v>
      </c>
      <c r="AU205" s="242" t="s">
        <v>83</v>
      </c>
      <c r="AV205" s="13" t="s">
        <v>81</v>
      </c>
      <c r="AW205" s="13" t="s">
        <v>30</v>
      </c>
      <c r="AX205" s="13" t="s">
        <v>73</v>
      </c>
      <c r="AY205" s="242" t="s">
        <v>139</v>
      </c>
    </row>
    <row r="206" s="14" customFormat="1">
      <c r="A206" s="14"/>
      <c r="B206" s="243"/>
      <c r="C206" s="244"/>
      <c r="D206" s="234" t="s">
        <v>148</v>
      </c>
      <c r="E206" s="245" t="s">
        <v>1</v>
      </c>
      <c r="F206" s="246" t="s">
        <v>239</v>
      </c>
      <c r="G206" s="244"/>
      <c r="H206" s="247">
        <v>249.91999999999999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148</v>
      </c>
      <c r="AU206" s="253" t="s">
        <v>83</v>
      </c>
      <c r="AV206" s="14" t="s">
        <v>83</v>
      </c>
      <c r="AW206" s="14" t="s">
        <v>30</v>
      </c>
      <c r="AX206" s="14" t="s">
        <v>73</v>
      </c>
      <c r="AY206" s="253" t="s">
        <v>139</v>
      </c>
    </row>
    <row r="207" s="15" customFormat="1">
      <c r="A207" s="15"/>
      <c r="B207" s="254"/>
      <c r="C207" s="255"/>
      <c r="D207" s="234" t="s">
        <v>148</v>
      </c>
      <c r="E207" s="256" t="s">
        <v>1</v>
      </c>
      <c r="F207" s="257" t="s">
        <v>153</v>
      </c>
      <c r="G207" s="255"/>
      <c r="H207" s="258">
        <v>348.31999999999999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148</v>
      </c>
      <c r="AU207" s="264" t="s">
        <v>83</v>
      </c>
      <c r="AV207" s="15" t="s">
        <v>147</v>
      </c>
      <c r="AW207" s="15" t="s">
        <v>30</v>
      </c>
      <c r="AX207" s="15" t="s">
        <v>81</v>
      </c>
      <c r="AY207" s="264" t="s">
        <v>139</v>
      </c>
    </row>
    <row r="208" s="2" customFormat="1" ht="49.05" customHeight="1">
      <c r="A208" s="38"/>
      <c r="B208" s="39"/>
      <c r="C208" s="219" t="s">
        <v>198</v>
      </c>
      <c r="D208" s="219" t="s">
        <v>142</v>
      </c>
      <c r="E208" s="220" t="s">
        <v>240</v>
      </c>
      <c r="F208" s="221" t="s">
        <v>241</v>
      </c>
      <c r="G208" s="222" t="s">
        <v>173</v>
      </c>
      <c r="H208" s="223">
        <v>10449.6</v>
      </c>
      <c r="I208" s="224"/>
      <c r="J208" s="225">
        <f>ROUND(I208*H208,2)</f>
        <v>0</v>
      </c>
      <c r="K208" s="221" t="s">
        <v>146</v>
      </c>
      <c r="L208" s="44"/>
      <c r="M208" s="226" t="s">
        <v>1</v>
      </c>
      <c r="N208" s="227" t="s">
        <v>40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147</v>
      </c>
      <c r="AT208" s="230" t="s">
        <v>142</v>
      </c>
      <c r="AU208" s="230" t="s">
        <v>83</v>
      </c>
      <c r="AY208" s="17" t="s">
        <v>139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147</v>
      </c>
      <c r="BK208" s="231">
        <f>ROUND(I208*H208,2)</f>
        <v>0</v>
      </c>
      <c r="BL208" s="17" t="s">
        <v>147</v>
      </c>
      <c r="BM208" s="230" t="s">
        <v>242</v>
      </c>
    </row>
    <row r="209" s="14" customFormat="1">
      <c r="A209" s="14"/>
      <c r="B209" s="243"/>
      <c r="C209" s="244"/>
      <c r="D209" s="234" t="s">
        <v>148</v>
      </c>
      <c r="E209" s="245" t="s">
        <v>1</v>
      </c>
      <c r="F209" s="246" t="s">
        <v>243</v>
      </c>
      <c r="G209" s="244"/>
      <c r="H209" s="247">
        <v>10449.6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148</v>
      </c>
      <c r="AU209" s="253" t="s">
        <v>83</v>
      </c>
      <c r="AV209" s="14" t="s">
        <v>83</v>
      </c>
      <c r="AW209" s="14" t="s">
        <v>30</v>
      </c>
      <c r="AX209" s="14" t="s">
        <v>73</v>
      </c>
      <c r="AY209" s="253" t="s">
        <v>139</v>
      </c>
    </row>
    <row r="210" s="15" customFormat="1">
      <c r="A210" s="15"/>
      <c r="B210" s="254"/>
      <c r="C210" s="255"/>
      <c r="D210" s="234" t="s">
        <v>148</v>
      </c>
      <c r="E210" s="256" t="s">
        <v>1</v>
      </c>
      <c r="F210" s="257" t="s">
        <v>153</v>
      </c>
      <c r="G210" s="255"/>
      <c r="H210" s="258">
        <v>10449.6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148</v>
      </c>
      <c r="AU210" s="264" t="s">
        <v>83</v>
      </c>
      <c r="AV210" s="15" t="s">
        <v>147</v>
      </c>
      <c r="AW210" s="15" t="s">
        <v>30</v>
      </c>
      <c r="AX210" s="15" t="s">
        <v>81</v>
      </c>
      <c r="AY210" s="264" t="s">
        <v>139</v>
      </c>
    </row>
    <row r="211" s="2" customFormat="1" ht="49.05" customHeight="1">
      <c r="A211" s="38"/>
      <c r="B211" s="39"/>
      <c r="C211" s="219" t="s">
        <v>244</v>
      </c>
      <c r="D211" s="219" t="s">
        <v>142</v>
      </c>
      <c r="E211" s="220" t="s">
        <v>245</v>
      </c>
      <c r="F211" s="221" t="s">
        <v>246</v>
      </c>
      <c r="G211" s="222" t="s">
        <v>173</v>
      </c>
      <c r="H211" s="223">
        <v>480.31999999999999</v>
      </c>
      <c r="I211" s="224"/>
      <c r="J211" s="225">
        <f>ROUND(I211*H211,2)</f>
        <v>0</v>
      </c>
      <c r="K211" s="221" t="s">
        <v>146</v>
      </c>
      <c r="L211" s="44"/>
      <c r="M211" s="226" t="s">
        <v>1</v>
      </c>
      <c r="N211" s="227" t="s">
        <v>40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147</v>
      </c>
      <c r="AT211" s="230" t="s">
        <v>142</v>
      </c>
      <c r="AU211" s="230" t="s">
        <v>83</v>
      </c>
      <c r="AY211" s="17" t="s">
        <v>139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147</v>
      </c>
      <c r="BK211" s="231">
        <f>ROUND(I211*H211,2)</f>
        <v>0</v>
      </c>
      <c r="BL211" s="17" t="s">
        <v>147</v>
      </c>
      <c r="BM211" s="230" t="s">
        <v>247</v>
      </c>
    </row>
    <row r="212" s="2" customFormat="1" ht="37.8" customHeight="1">
      <c r="A212" s="38"/>
      <c r="B212" s="39"/>
      <c r="C212" s="219" t="s">
        <v>201</v>
      </c>
      <c r="D212" s="219" t="s">
        <v>142</v>
      </c>
      <c r="E212" s="220" t="s">
        <v>248</v>
      </c>
      <c r="F212" s="221" t="s">
        <v>249</v>
      </c>
      <c r="G212" s="222" t="s">
        <v>173</v>
      </c>
      <c r="H212" s="223">
        <v>150.86000000000001</v>
      </c>
      <c r="I212" s="224"/>
      <c r="J212" s="225">
        <f>ROUND(I212*H212,2)</f>
        <v>0</v>
      </c>
      <c r="K212" s="221" t="s">
        <v>146</v>
      </c>
      <c r="L212" s="44"/>
      <c r="M212" s="226" t="s">
        <v>1</v>
      </c>
      <c r="N212" s="227" t="s">
        <v>40</v>
      </c>
      <c r="O212" s="92"/>
      <c r="P212" s="228">
        <f>O212*H212</f>
        <v>0</v>
      </c>
      <c r="Q212" s="228">
        <v>0.00021000000000000001</v>
      </c>
      <c r="R212" s="228">
        <f>Q212*H212</f>
        <v>0.031680600000000003</v>
      </c>
      <c r="S212" s="228">
        <v>0</v>
      </c>
      <c r="T212" s="22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0" t="s">
        <v>147</v>
      </c>
      <c r="AT212" s="230" t="s">
        <v>142</v>
      </c>
      <c r="AU212" s="230" t="s">
        <v>83</v>
      </c>
      <c r="AY212" s="17" t="s">
        <v>139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147</v>
      </c>
      <c r="BK212" s="231">
        <f>ROUND(I212*H212,2)</f>
        <v>0</v>
      </c>
      <c r="BL212" s="17" t="s">
        <v>147</v>
      </c>
      <c r="BM212" s="230" t="s">
        <v>250</v>
      </c>
    </row>
    <row r="213" s="13" customFormat="1">
      <c r="A213" s="13"/>
      <c r="B213" s="232"/>
      <c r="C213" s="233"/>
      <c r="D213" s="234" t="s">
        <v>148</v>
      </c>
      <c r="E213" s="235" t="s">
        <v>1</v>
      </c>
      <c r="F213" s="236" t="s">
        <v>186</v>
      </c>
      <c r="G213" s="233"/>
      <c r="H213" s="235" t="s">
        <v>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148</v>
      </c>
      <c r="AU213" s="242" t="s">
        <v>83</v>
      </c>
      <c r="AV213" s="13" t="s">
        <v>81</v>
      </c>
      <c r="AW213" s="13" t="s">
        <v>30</v>
      </c>
      <c r="AX213" s="13" t="s">
        <v>73</v>
      </c>
      <c r="AY213" s="242" t="s">
        <v>139</v>
      </c>
    </row>
    <row r="214" s="14" customFormat="1">
      <c r="A214" s="14"/>
      <c r="B214" s="243"/>
      <c r="C214" s="244"/>
      <c r="D214" s="234" t="s">
        <v>148</v>
      </c>
      <c r="E214" s="245" t="s">
        <v>1</v>
      </c>
      <c r="F214" s="246" t="s">
        <v>187</v>
      </c>
      <c r="G214" s="244"/>
      <c r="H214" s="247">
        <v>150.86000000000001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148</v>
      </c>
      <c r="AU214" s="253" t="s">
        <v>83</v>
      </c>
      <c r="AV214" s="14" t="s">
        <v>83</v>
      </c>
      <c r="AW214" s="14" t="s">
        <v>30</v>
      </c>
      <c r="AX214" s="14" t="s">
        <v>73</v>
      </c>
      <c r="AY214" s="253" t="s">
        <v>139</v>
      </c>
    </row>
    <row r="215" s="15" customFormat="1">
      <c r="A215" s="15"/>
      <c r="B215" s="254"/>
      <c r="C215" s="255"/>
      <c r="D215" s="234" t="s">
        <v>148</v>
      </c>
      <c r="E215" s="256" t="s">
        <v>1</v>
      </c>
      <c r="F215" s="257" t="s">
        <v>153</v>
      </c>
      <c r="G215" s="255"/>
      <c r="H215" s="258">
        <v>150.86000000000001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148</v>
      </c>
      <c r="AU215" s="264" t="s">
        <v>83</v>
      </c>
      <c r="AV215" s="15" t="s">
        <v>147</v>
      </c>
      <c r="AW215" s="15" t="s">
        <v>30</v>
      </c>
      <c r="AX215" s="15" t="s">
        <v>81</v>
      </c>
      <c r="AY215" s="264" t="s">
        <v>139</v>
      </c>
    </row>
    <row r="216" s="2" customFormat="1" ht="49.05" customHeight="1">
      <c r="A216" s="38"/>
      <c r="B216" s="39"/>
      <c r="C216" s="219" t="s">
        <v>251</v>
      </c>
      <c r="D216" s="219" t="s">
        <v>142</v>
      </c>
      <c r="E216" s="220" t="s">
        <v>252</v>
      </c>
      <c r="F216" s="221" t="s">
        <v>253</v>
      </c>
      <c r="G216" s="222" t="s">
        <v>173</v>
      </c>
      <c r="H216" s="223">
        <v>335.57999999999998</v>
      </c>
      <c r="I216" s="224"/>
      <c r="J216" s="225">
        <f>ROUND(I216*H216,2)</f>
        <v>0</v>
      </c>
      <c r="K216" s="221" t="s">
        <v>146</v>
      </c>
      <c r="L216" s="44"/>
      <c r="M216" s="226" t="s">
        <v>1</v>
      </c>
      <c r="N216" s="227" t="s">
        <v>40</v>
      </c>
      <c r="O216" s="92"/>
      <c r="P216" s="228">
        <f>O216*H216</f>
        <v>0</v>
      </c>
      <c r="Q216" s="228">
        <v>4.0000000000000003E-05</v>
      </c>
      <c r="R216" s="228">
        <f>Q216*H216</f>
        <v>0.0134232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147</v>
      </c>
      <c r="AT216" s="230" t="s">
        <v>142</v>
      </c>
      <c r="AU216" s="230" t="s">
        <v>83</v>
      </c>
      <c r="AY216" s="17" t="s">
        <v>139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147</v>
      </c>
      <c r="BK216" s="231">
        <f>ROUND(I216*H216,2)</f>
        <v>0</v>
      </c>
      <c r="BL216" s="17" t="s">
        <v>147</v>
      </c>
      <c r="BM216" s="230" t="s">
        <v>254</v>
      </c>
    </row>
    <row r="217" s="2" customFormat="1" ht="37.8" customHeight="1">
      <c r="A217" s="38"/>
      <c r="B217" s="39"/>
      <c r="C217" s="219" t="s">
        <v>205</v>
      </c>
      <c r="D217" s="219" t="s">
        <v>142</v>
      </c>
      <c r="E217" s="220" t="s">
        <v>255</v>
      </c>
      <c r="F217" s="221" t="s">
        <v>256</v>
      </c>
      <c r="G217" s="222" t="s">
        <v>145</v>
      </c>
      <c r="H217" s="223">
        <v>4</v>
      </c>
      <c r="I217" s="224"/>
      <c r="J217" s="225">
        <f>ROUND(I217*H217,2)</f>
        <v>0</v>
      </c>
      <c r="K217" s="221" t="s">
        <v>146</v>
      </c>
      <c r="L217" s="44"/>
      <c r="M217" s="226" t="s">
        <v>1</v>
      </c>
      <c r="N217" s="227" t="s">
        <v>40</v>
      </c>
      <c r="O217" s="92"/>
      <c r="P217" s="228">
        <f>O217*H217</f>
        <v>0</v>
      </c>
      <c r="Q217" s="228">
        <v>0.0044200000000000003</v>
      </c>
      <c r="R217" s="228">
        <f>Q217*H217</f>
        <v>0.017680000000000001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147</v>
      </c>
      <c r="AT217" s="230" t="s">
        <v>142</v>
      </c>
      <c r="AU217" s="230" t="s">
        <v>83</v>
      </c>
      <c r="AY217" s="17" t="s">
        <v>139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147</v>
      </c>
      <c r="BK217" s="231">
        <f>ROUND(I217*H217,2)</f>
        <v>0</v>
      </c>
      <c r="BL217" s="17" t="s">
        <v>147</v>
      </c>
      <c r="BM217" s="230" t="s">
        <v>257</v>
      </c>
    </row>
    <row r="218" s="13" customFormat="1">
      <c r="A218" s="13"/>
      <c r="B218" s="232"/>
      <c r="C218" s="233"/>
      <c r="D218" s="234" t="s">
        <v>148</v>
      </c>
      <c r="E218" s="235" t="s">
        <v>1</v>
      </c>
      <c r="F218" s="236" t="s">
        <v>258</v>
      </c>
      <c r="G218" s="233"/>
      <c r="H218" s="235" t="s">
        <v>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148</v>
      </c>
      <c r="AU218" s="242" t="s">
        <v>83</v>
      </c>
      <c r="AV218" s="13" t="s">
        <v>81</v>
      </c>
      <c r="AW218" s="13" t="s">
        <v>30</v>
      </c>
      <c r="AX218" s="13" t="s">
        <v>73</v>
      </c>
      <c r="AY218" s="242" t="s">
        <v>139</v>
      </c>
    </row>
    <row r="219" s="14" customFormat="1">
      <c r="A219" s="14"/>
      <c r="B219" s="243"/>
      <c r="C219" s="244"/>
      <c r="D219" s="234" t="s">
        <v>148</v>
      </c>
      <c r="E219" s="245" t="s">
        <v>1</v>
      </c>
      <c r="F219" s="246" t="s">
        <v>147</v>
      </c>
      <c r="G219" s="244"/>
      <c r="H219" s="247">
        <v>4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148</v>
      </c>
      <c r="AU219" s="253" t="s">
        <v>83</v>
      </c>
      <c r="AV219" s="14" t="s">
        <v>83</v>
      </c>
      <c r="AW219" s="14" t="s">
        <v>30</v>
      </c>
      <c r="AX219" s="14" t="s">
        <v>73</v>
      </c>
      <c r="AY219" s="253" t="s">
        <v>139</v>
      </c>
    </row>
    <row r="220" s="15" customFormat="1">
      <c r="A220" s="15"/>
      <c r="B220" s="254"/>
      <c r="C220" s="255"/>
      <c r="D220" s="234" t="s">
        <v>148</v>
      </c>
      <c r="E220" s="256" t="s">
        <v>1</v>
      </c>
      <c r="F220" s="257" t="s">
        <v>153</v>
      </c>
      <c r="G220" s="255"/>
      <c r="H220" s="258">
        <v>4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148</v>
      </c>
      <c r="AU220" s="264" t="s">
        <v>83</v>
      </c>
      <c r="AV220" s="15" t="s">
        <v>147</v>
      </c>
      <c r="AW220" s="15" t="s">
        <v>30</v>
      </c>
      <c r="AX220" s="15" t="s">
        <v>81</v>
      </c>
      <c r="AY220" s="264" t="s">
        <v>139</v>
      </c>
    </row>
    <row r="221" s="2" customFormat="1" ht="37.8" customHeight="1">
      <c r="A221" s="38"/>
      <c r="B221" s="39"/>
      <c r="C221" s="219" t="s">
        <v>259</v>
      </c>
      <c r="D221" s="219" t="s">
        <v>142</v>
      </c>
      <c r="E221" s="220" t="s">
        <v>260</v>
      </c>
      <c r="F221" s="221" t="s">
        <v>261</v>
      </c>
      <c r="G221" s="222" t="s">
        <v>173</v>
      </c>
      <c r="H221" s="223">
        <v>19.199999999999999</v>
      </c>
      <c r="I221" s="224"/>
      <c r="J221" s="225">
        <f>ROUND(I221*H221,2)</f>
        <v>0</v>
      </c>
      <c r="K221" s="221" t="s">
        <v>146</v>
      </c>
      <c r="L221" s="44"/>
      <c r="M221" s="226" t="s">
        <v>1</v>
      </c>
      <c r="N221" s="227" t="s">
        <v>40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0.13100000000000001</v>
      </c>
      <c r="T221" s="229">
        <f>S221*H221</f>
        <v>2.5152000000000001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147</v>
      </c>
      <c r="AT221" s="230" t="s">
        <v>142</v>
      </c>
      <c r="AU221" s="230" t="s">
        <v>83</v>
      </c>
      <c r="AY221" s="17" t="s">
        <v>139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147</v>
      </c>
      <c r="BK221" s="231">
        <f>ROUND(I221*H221,2)</f>
        <v>0</v>
      </c>
      <c r="BL221" s="17" t="s">
        <v>147</v>
      </c>
      <c r="BM221" s="230" t="s">
        <v>262</v>
      </c>
    </row>
    <row r="222" s="13" customFormat="1">
      <c r="A222" s="13"/>
      <c r="B222" s="232"/>
      <c r="C222" s="233"/>
      <c r="D222" s="234" t="s">
        <v>148</v>
      </c>
      <c r="E222" s="235" t="s">
        <v>1</v>
      </c>
      <c r="F222" s="236" t="s">
        <v>263</v>
      </c>
      <c r="G222" s="233"/>
      <c r="H222" s="235" t="s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148</v>
      </c>
      <c r="AU222" s="242" t="s">
        <v>83</v>
      </c>
      <c r="AV222" s="13" t="s">
        <v>81</v>
      </c>
      <c r="AW222" s="13" t="s">
        <v>30</v>
      </c>
      <c r="AX222" s="13" t="s">
        <v>73</v>
      </c>
      <c r="AY222" s="242" t="s">
        <v>139</v>
      </c>
    </row>
    <row r="223" s="14" customFormat="1">
      <c r="A223" s="14"/>
      <c r="B223" s="243"/>
      <c r="C223" s="244"/>
      <c r="D223" s="234" t="s">
        <v>148</v>
      </c>
      <c r="E223" s="245" t="s">
        <v>1</v>
      </c>
      <c r="F223" s="246" t="s">
        <v>264</v>
      </c>
      <c r="G223" s="244"/>
      <c r="H223" s="247">
        <v>19.199999999999999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148</v>
      </c>
      <c r="AU223" s="253" t="s">
        <v>83</v>
      </c>
      <c r="AV223" s="14" t="s">
        <v>83</v>
      </c>
      <c r="AW223" s="14" t="s">
        <v>30</v>
      </c>
      <c r="AX223" s="14" t="s">
        <v>73</v>
      </c>
      <c r="AY223" s="253" t="s">
        <v>139</v>
      </c>
    </row>
    <row r="224" s="15" customFormat="1">
      <c r="A224" s="15"/>
      <c r="B224" s="254"/>
      <c r="C224" s="255"/>
      <c r="D224" s="234" t="s">
        <v>148</v>
      </c>
      <c r="E224" s="256" t="s">
        <v>1</v>
      </c>
      <c r="F224" s="257" t="s">
        <v>153</v>
      </c>
      <c r="G224" s="255"/>
      <c r="H224" s="258">
        <v>19.199999999999999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148</v>
      </c>
      <c r="AU224" s="264" t="s">
        <v>83</v>
      </c>
      <c r="AV224" s="15" t="s">
        <v>147</v>
      </c>
      <c r="AW224" s="15" t="s">
        <v>30</v>
      </c>
      <c r="AX224" s="15" t="s">
        <v>81</v>
      </c>
      <c r="AY224" s="264" t="s">
        <v>139</v>
      </c>
    </row>
    <row r="225" s="2" customFormat="1" ht="37.8" customHeight="1">
      <c r="A225" s="38"/>
      <c r="B225" s="39"/>
      <c r="C225" s="219" t="s">
        <v>208</v>
      </c>
      <c r="D225" s="219" t="s">
        <v>142</v>
      </c>
      <c r="E225" s="220" t="s">
        <v>265</v>
      </c>
      <c r="F225" s="221" t="s">
        <v>266</v>
      </c>
      <c r="G225" s="222" t="s">
        <v>173</v>
      </c>
      <c r="H225" s="223">
        <v>32.990000000000002</v>
      </c>
      <c r="I225" s="224"/>
      <c r="J225" s="225">
        <f>ROUND(I225*H225,2)</f>
        <v>0</v>
      </c>
      <c r="K225" s="221" t="s">
        <v>146</v>
      </c>
      <c r="L225" s="44"/>
      <c r="M225" s="226" t="s">
        <v>1</v>
      </c>
      <c r="N225" s="227" t="s">
        <v>40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0.26100000000000001</v>
      </c>
      <c r="T225" s="229">
        <f>S225*H225</f>
        <v>8.6103900000000007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147</v>
      </c>
      <c r="AT225" s="230" t="s">
        <v>142</v>
      </c>
      <c r="AU225" s="230" t="s">
        <v>83</v>
      </c>
      <c r="AY225" s="17" t="s">
        <v>139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147</v>
      </c>
      <c r="BK225" s="231">
        <f>ROUND(I225*H225,2)</f>
        <v>0</v>
      </c>
      <c r="BL225" s="17" t="s">
        <v>147</v>
      </c>
      <c r="BM225" s="230" t="s">
        <v>267</v>
      </c>
    </row>
    <row r="226" s="2" customFormat="1" ht="49.05" customHeight="1">
      <c r="A226" s="38"/>
      <c r="B226" s="39"/>
      <c r="C226" s="219" t="s">
        <v>268</v>
      </c>
      <c r="D226" s="219" t="s">
        <v>142</v>
      </c>
      <c r="E226" s="220" t="s">
        <v>269</v>
      </c>
      <c r="F226" s="221" t="s">
        <v>270</v>
      </c>
      <c r="G226" s="222" t="s">
        <v>156</v>
      </c>
      <c r="H226" s="223">
        <v>0.5</v>
      </c>
      <c r="I226" s="224"/>
      <c r="J226" s="225">
        <f>ROUND(I226*H226,2)</f>
        <v>0</v>
      </c>
      <c r="K226" s="221" t="s">
        <v>146</v>
      </c>
      <c r="L226" s="44"/>
      <c r="M226" s="226" t="s">
        <v>1</v>
      </c>
      <c r="N226" s="227" t="s">
        <v>40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1.5940000000000001</v>
      </c>
      <c r="T226" s="229">
        <f>S226*H226</f>
        <v>0.79700000000000004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147</v>
      </c>
      <c r="AT226" s="230" t="s">
        <v>142</v>
      </c>
      <c r="AU226" s="230" t="s">
        <v>83</v>
      </c>
      <c r="AY226" s="17" t="s">
        <v>139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147</v>
      </c>
      <c r="BK226" s="231">
        <f>ROUND(I226*H226,2)</f>
        <v>0</v>
      </c>
      <c r="BL226" s="17" t="s">
        <v>147</v>
      </c>
      <c r="BM226" s="230" t="s">
        <v>271</v>
      </c>
    </row>
    <row r="227" s="14" customFormat="1">
      <c r="A227" s="14"/>
      <c r="B227" s="243"/>
      <c r="C227" s="244"/>
      <c r="D227" s="234" t="s">
        <v>148</v>
      </c>
      <c r="E227" s="245" t="s">
        <v>1</v>
      </c>
      <c r="F227" s="246" t="s">
        <v>272</v>
      </c>
      <c r="G227" s="244"/>
      <c r="H227" s="247">
        <v>0.5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148</v>
      </c>
      <c r="AU227" s="253" t="s">
        <v>83</v>
      </c>
      <c r="AV227" s="14" t="s">
        <v>83</v>
      </c>
      <c r="AW227" s="14" t="s">
        <v>30</v>
      </c>
      <c r="AX227" s="14" t="s">
        <v>73</v>
      </c>
      <c r="AY227" s="253" t="s">
        <v>139</v>
      </c>
    </row>
    <row r="228" s="15" customFormat="1">
      <c r="A228" s="15"/>
      <c r="B228" s="254"/>
      <c r="C228" s="255"/>
      <c r="D228" s="234" t="s">
        <v>148</v>
      </c>
      <c r="E228" s="256" t="s">
        <v>1</v>
      </c>
      <c r="F228" s="257" t="s">
        <v>153</v>
      </c>
      <c r="G228" s="255"/>
      <c r="H228" s="258">
        <v>0.5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4" t="s">
        <v>148</v>
      </c>
      <c r="AU228" s="264" t="s">
        <v>83</v>
      </c>
      <c r="AV228" s="15" t="s">
        <v>147</v>
      </c>
      <c r="AW228" s="15" t="s">
        <v>30</v>
      </c>
      <c r="AX228" s="15" t="s">
        <v>81</v>
      </c>
      <c r="AY228" s="264" t="s">
        <v>139</v>
      </c>
    </row>
    <row r="229" s="2" customFormat="1" ht="37.8" customHeight="1">
      <c r="A229" s="38"/>
      <c r="B229" s="39"/>
      <c r="C229" s="219" t="s">
        <v>273</v>
      </c>
      <c r="D229" s="219" t="s">
        <v>142</v>
      </c>
      <c r="E229" s="220" t="s">
        <v>274</v>
      </c>
      <c r="F229" s="221" t="s">
        <v>275</v>
      </c>
      <c r="G229" s="222" t="s">
        <v>156</v>
      </c>
      <c r="H229" s="223">
        <v>0.20000000000000001</v>
      </c>
      <c r="I229" s="224"/>
      <c r="J229" s="225">
        <f>ROUND(I229*H229,2)</f>
        <v>0</v>
      </c>
      <c r="K229" s="221" t="s">
        <v>146</v>
      </c>
      <c r="L229" s="44"/>
      <c r="M229" s="226" t="s">
        <v>1</v>
      </c>
      <c r="N229" s="227" t="s">
        <v>40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2.1000000000000001</v>
      </c>
      <c r="T229" s="229">
        <f>S229*H229</f>
        <v>0.42000000000000004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147</v>
      </c>
      <c r="AT229" s="230" t="s">
        <v>142</v>
      </c>
      <c r="AU229" s="230" t="s">
        <v>83</v>
      </c>
      <c r="AY229" s="17" t="s">
        <v>139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147</v>
      </c>
      <c r="BK229" s="231">
        <f>ROUND(I229*H229,2)</f>
        <v>0</v>
      </c>
      <c r="BL229" s="17" t="s">
        <v>147</v>
      </c>
      <c r="BM229" s="230" t="s">
        <v>276</v>
      </c>
    </row>
    <row r="230" s="2" customFormat="1" ht="37.8" customHeight="1">
      <c r="A230" s="38"/>
      <c r="B230" s="39"/>
      <c r="C230" s="219" t="s">
        <v>277</v>
      </c>
      <c r="D230" s="219" t="s">
        <v>142</v>
      </c>
      <c r="E230" s="220" t="s">
        <v>278</v>
      </c>
      <c r="F230" s="221" t="s">
        <v>279</v>
      </c>
      <c r="G230" s="222" t="s">
        <v>173</v>
      </c>
      <c r="H230" s="223">
        <v>8.2799999999999994</v>
      </c>
      <c r="I230" s="224"/>
      <c r="J230" s="225">
        <f>ROUND(I230*H230,2)</f>
        <v>0</v>
      </c>
      <c r="K230" s="221" t="s">
        <v>146</v>
      </c>
      <c r="L230" s="44"/>
      <c r="M230" s="226" t="s">
        <v>1</v>
      </c>
      <c r="N230" s="227" t="s">
        <v>40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0.037999999999999999</v>
      </c>
      <c r="T230" s="229">
        <f>S230*H230</f>
        <v>0.31463999999999998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0" t="s">
        <v>147</v>
      </c>
      <c r="AT230" s="230" t="s">
        <v>142</v>
      </c>
      <c r="AU230" s="230" t="s">
        <v>83</v>
      </c>
      <c r="AY230" s="17" t="s">
        <v>139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147</v>
      </c>
      <c r="BK230" s="231">
        <f>ROUND(I230*H230,2)</f>
        <v>0</v>
      </c>
      <c r="BL230" s="17" t="s">
        <v>147</v>
      </c>
      <c r="BM230" s="230" t="s">
        <v>280</v>
      </c>
    </row>
    <row r="231" s="13" customFormat="1">
      <c r="A231" s="13"/>
      <c r="B231" s="232"/>
      <c r="C231" s="233"/>
      <c r="D231" s="234" t="s">
        <v>148</v>
      </c>
      <c r="E231" s="235" t="s">
        <v>1</v>
      </c>
      <c r="F231" s="236" t="s">
        <v>281</v>
      </c>
      <c r="G231" s="233"/>
      <c r="H231" s="235" t="s">
        <v>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148</v>
      </c>
      <c r="AU231" s="242" t="s">
        <v>83</v>
      </c>
      <c r="AV231" s="13" t="s">
        <v>81</v>
      </c>
      <c r="AW231" s="13" t="s">
        <v>30</v>
      </c>
      <c r="AX231" s="13" t="s">
        <v>73</v>
      </c>
      <c r="AY231" s="242" t="s">
        <v>139</v>
      </c>
    </row>
    <row r="232" s="14" customFormat="1">
      <c r="A232" s="14"/>
      <c r="B232" s="243"/>
      <c r="C232" s="244"/>
      <c r="D232" s="234" t="s">
        <v>148</v>
      </c>
      <c r="E232" s="245" t="s">
        <v>1</v>
      </c>
      <c r="F232" s="246" t="s">
        <v>282</v>
      </c>
      <c r="G232" s="244"/>
      <c r="H232" s="247">
        <v>8.2799999999999994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148</v>
      </c>
      <c r="AU232" s="253" t="s">
        <v>83</v>
      </c>
      <c r="AV232" s="14" t="s">
        <v>83</v>
      </c>
      <c r="AW232" s="14" t="s">
        <v>30</v>
      </c>
      <c r="AX232" s="14" t="s">
        <v>73</v>
      </c>
      <c r="AY232" s="253" t="s">
        <v>139</v>
      </c>
    </row>
    <row r="233" s="15" customFormat="1">
      <c r="A233" s="15"/>
      <c r="B233" s="254"/>
      <c r="C233" s="255"/>
      <c r="D233" s="234" t="s">
        <v>148</v>
      </c>
      <c r="E233" s="256" t="s">
        <v>1</v>
      </c>
      <c r="F233" s="257" t="s">
        <v>153</v>
      </c>
      <c r="G233" s="255"/>
      <c r="H233" s="258">
        <v>8.2799999999999994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148</v>
      </c>
      <c r="AU233" s="264" t="s">
        <v>83</v>
      </c>
      <c r="AV233" s="15" t="s">
        <v>147</v>
      </c>
      <c r="AW233" s="15" t="s">
        <v>30</v>
      </c>
      <c r="AX233" s="15" t="s">
        <v>81</v>
      </c>
      <c r="AY233" s="264" t="s">
        <v>139</v>
      </c>
    </row>
    <row r="234" s="2" customFormat="1" ht="37.8" customHeight="1">
      <c r="A234" s="38"/>
      <c r="B234" s="39"/>
      <c r="C234" s="219" t="s">
        <v>213</v>
      </c>
      <c r="D234" s="219" t="s">
        <v>142</v>
      </c>
      <c r="E234" s="220" t="s">
        <v>283</v>
      </c>
      <c r="F234" s="221" t="s">
        <v>284</v>
      </c>
      <c r="G234" s="222" t="s">
        <v>173</v>
      </c>
      <c r="H234" s="223">
        <v>10.24</v>
      </c>
      <c r="I234" s="224"/>
      <c r="J234" s="225">
        <f>ROUND(I234*H234,2)</f>
        <v>0</v>
      </c>
      <c r="K234" s="221" t="s">
        <v>146</v>
      </c>
      <c r="L234" s="44"/>
      <c r="M234" s="226" t="s">
        <v>1</v>
      </c>
      <c r="N234" s="227" t="s">
        <v>40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0.075999999999999998</v>
      </c>
      <c r="T234" s="229">
        <f>S234*H234</f>
        <v>0.77824000000000004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0" t="s">
        <v>147</v>
      </c>
      <c r="AT234" s="230" t="s">
        <v>142</v>
      </c>
      <c r="AU234" s="230" t="s">
        <v>83</v>
      </c>
      <c r="AY234" s="17" t="s">
        <v>139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147</v>
      </c>
      <c r="BK234" s="231">
        <f>ROUND(I234*H234,2)</f>
        <v>0</v>
      </c>
      <c r="BL234" s="17" t="s">
        <v>147</v>
      </c>
      <c r="BM234" s="230" t="s">
        <v>285</v>
      </c>
    </row>
    <row r="235" s="2" customFormat="1" ht="37.8" customHeight="1">
      <c r="A235" s="38"/>
      <c r="B235" s="39"/>
      <c r="C235" s="219" t="s">
        <v>286</v>
      </c>
      <c r="D235" s="219" t="s">
        <v>142</v>
      </c>
      <c r="E235" s="220" t="s">
        <v>287</v>
      </c>
      <c r="F235" s="221" t="s">
        <v>288</v>
      </c>
      <c r="G235" s="222" t="s">
        <v>173</v>
      </c>
      <c r="H235" s="223">
        <v>6.0999999999999996</v>
      </c>
      <c r="I235" s="224"/>
      <c r="J235" s="225">
        <f>ROUND(I235*H235,2)</f>
        <v>0</v>
      </c>
      <c r="K235" s="221" t="s">
        <v>146</v>
      </c>
      <c r="L235" s="44"/>
      <c r="M235" s="226" t="s">
        <v>1</v>
      </c>
      <c r="N235" s="227" t="s">
        <v>40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0.063</v>
      </c>
      <c r="T235" s="229">
        <f>S235*H235</f>
        <v>0.38429999999999997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0" t="s">
        <v>147</v>
      </c>
      <c r="AT235" s="230" t="s">
        <v>142</v>
      </c>
      <c r="AU235" s="230" t="s">
        <v>83</v>
      </c>
      <c r="AY235" s="17" t="s">
        <v>139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7" t="s">
        <v>147</v>
      </c>
      <c r="BK235" s="231">
        <f>ROUND(I235*H235,2)</f>
        <v>0</v>
      </c>
      <c r="BL235" s="17" t="s">
        <v>147</v>
      </c>
      <c r="BM235" s="230" t="s">
        <v>289</v>
      </c>
    </row>
    <row r="236" s="2" customFormat="1" ht="37.8" customHeight="1">
      <c r="A236" s="38"/>
      <c r="B236" s="39"/>
      <c r="C236" s="219" t="s">
        <v>217</v>
      </c>
      <c r="D236" s="219" t="s">
        <v>142</v>
      </c>
      <c r="E236" s="220" t="s">
        <v>290</v>
      </c>
      <c r="F236" s="221" t="s">
        <v>291</v>
      </c>
      <c r="G236" s="222" t="s">
        <v>173</v>
      </c>
      <c r="H236" s="223">
        <v>10.199999999999999</v>
      </c>
      <c r="I236" s="224"/>
      <c r="J236" s="225">
        <f>ROUND(I236*H236,2)</f>
        <v>0</v>
      </c>
      <c r="K236" s="221" t="s">
        <v>146</v>
      </c>
      <c r="L236" s="44"/>
      <c r="M236" s="226" t="s">
        <v>1</v>
      </c>
      <c r="N236" s="227" t="s">
        <v>40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0.066000000000000003</v>
      </c>
      <c r="T236" s="229">
        <f>S236*H236</f>
        <v>0.67320000000000002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147</v>
      </c>
      <c r="AT236" s="230" t="s">
        <v>142</v>
      </c>
      <c r="AU236" s="230" t="s">
        <v>83</v>
      </c>
      <c r="AY236" s="17" t="s">
        <v>139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147</v>
      </c>
      <c r="BK236" s="231">
        <f>ROUND(I236*H236,2)</f>
        <v>0</v>
      </c>
      <c r="BL236" s="17" t="s">
        <v>147</v>
      </c>
      <c r="BM236" s="230" t="s">
        <v>292</v>
      </c>
    </row>
    <row r="237" s="13" customFormat="1">
      <c r="A237" s="13"/>
      <c r="B237" s="232"/>
      <c r="C237" s="233"/>
      <c r="D237" s="234" t="s">
        <v>148</v>
      </c>
      <c r="E237" s="235" t="s">
        <v>1</v>
      </c>
      <c r="F237" s="236" t="s">
        <v>281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148</v>
      </c>
      <c r="AU237" s="242" t="s">
        <v>83</v>
      </c>
      <c r="AV237" s="13" t="s">
        <v>81</v>
      </c>
      <c r="AW237" s="13" t="s">
        <v>30</v>
      </c>
      <c r="AX237" s="13" t="s">
        <v>73</v>
      </c>
      <c r="AY237" s="242" t="s">
        <v>139</v>
      </c>
    </row>
    <row r="238" s="14" customFormat="1">
      <c r="A238" s="14"/>
      <c r="B238" s="243"/>
      <c r="C238" s="244"/>
      <c r="D238" s="234" t="s">
        <v>148</v>
      </c>
      <c r="E238" s="245" t="s">
        <v>1</v>
      </c>
      <c r="F238" s="246" t="s">
        <v>293</v>
      </c>
      <c r="G238" s="244"/>
      <c r="H238" s="247">
        <v>10.199999999999999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148</v>
      </c>
      <c r="AU238" s="253" t="s">
        <v>83</v>
      </c>
      <c r="AV238" s="14" t="s">
        <v>83</v>
      </c>
      <c r="AW238" s="14" t="s">
        <v>30</v>
      </c>
      <c r="AX238" s="14" t="s">
        <v>73</v>
      </c>
      <c r="AY238" s="253" t="s">
        <v>139</v>
      </c>
    </row>
    <row r="239" s="15" customFormat="1">
      <c r="A239" s="15"/>
      <c r="B239" s="254"/>
      <c r="C239" s="255"/>
      <c r="D239" s="234" t="s">
        <v>148</v>
      </c>
      <c r="E239" s="256" t="s">
        <v>1</v>
      </c>
      <c r="F239" s="257" t="s">
        <v>153</v>
      </c>
      <c r="G239" s="255"/>
      <c r="H239" s="258">
        <v>10.199999999999999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148</v>
      </c>
      <c r="AU239" s="264" t="s">
        <v>83</v>
      </c>
      <c r="AV239" s="15" t="s">
        <v>147</v>
      </c>
      <c r="AW239" s="15" t="s">
        <v>30</v>
      </c>
      <c r="AX239" s="15" t="s">
        <v>81</v>
      </c>
      <c r="AY239" s="264" t="s">
        <v>139</v>
      </c>
    </row>
    <row r="240" s="2" customFormat="1" ht="49.05" customHeight="1">
      <c r="A240" s="38"/>
      <c r="B240" s="39"/>
      <c r="C240" s="219" t="s">
        <v>294</v>
      </c>
      <c r="D240" s="219" t="s">
        <v>142</v>
      </c>
      <c r="E240" s="220" t="s">
        <v>295</v>
      </c>
      <c r="F240" s="221" t="s">
        <v>296</v>
      </c>
      <c r="G240" s="222" t="s">
        <v>156</v>
      </c>
      <c r="H240" s="223">
        <v>5.46</v>
      </c>
      <c r="I240" s="224"/>
      <c r="J240" s="225">
        <f>ROUND(I240*H240,2)</f>
        <v>0</v>
      </c>
      <c r="K240" s="221" t="s">
        <v>146</v>
      </c>
      <c r="L240" s="44"/>
      <c r="M240" s="226" t="s">
        <v>1</v>
      </c>
      <c r="N240" s="227" t="s">
        <v>40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1.8</v>
      </c>
      <c r="T240" s="229">
        <f>S240*H240</f>
        <v>9.8279999999999994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0" t="s">
        <v>147</v>
      </c>
      <c r="AT240" s="230" t="s">
        <v>142</v>
      </c>
      <c r="AU240" s="230" t="s">
        <v>83</v>
      </c>
      <c r="AY240" s="17" t="s">
        <v>139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147</v>
      </c>
      <c r="BK240" s="231">
        <f>ROUND(I240*H240,2)</f>
        <v>0</v>
      </c>
      <c r="BL240" s="17" t="s">
        <v>147</v>
      </c>
      <c r="BM240" s="230" t="s">
        <v>297</v>
      </c>
    </row>
    <row r="241" s="2" customFormat="1" ht="49.05" customHeight="1">
      <c r="A241" s="38"/>
      <c r="B241" s="39"/>
      <c r="C241" s="219" t="s">
        <v>220</v>
      </c>
      <c r="D241" s="219" t="s">
        <v>142</v>
      </c>
      <c r="E241" s="220" t="s">
        <v>298</v>
      </c>
      <c r="F241" s="221" t="s">
        <v>299</v>
      </c>
      <c r="G241" s="222" t="s">
        <v>167</v>
      </c>
      <c r="H241" s="223">
        <v>14.4</v>
      </c>
      <c r="I241" s="224"/>
      <c r="J241" s="225">
        <f>ROUND(I241*H241,2)</f>
        <v>0</v>
      </c>
      <c r="K241" s="221" t="s">
        <v>146</v>
      </c>
      <c r="L241" s="44"/>
      <c r="M241" s="226" t="s">
        <v>1</v>
      </c>
      <c r="N241" s="227" t="s">
        <v>40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0.065000000000000002</v>
      </c>
      <c r="T241" s="229">
        <f>S241*H241</f>
        <v>0.93600000000000005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147</v>
      </c>
      <c r="AT241" s="230" t="s">
        <v>142</v>
      </c>
      <c r="AU241" s="230" t="s">
        <v>83</v>
      </c>
      <c r="AY241" s="17" t="s">
        <v>139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147</v>
      </c>
      <c r="BK241" s="231">
        <f>ROUND(I241*H241,2)</f>
        <v>0</v>
      </c>
      <c r="BL241" s="17" t="s">
        <v>147</v>
      </c>
      <c r="BM241" s="230" t="s">
        <v>300</v>
      </c>
    </row>
    <row r="242" s="13" customFormat="1">
      <c r="A242" s="13"/>
      <c r="B242" s="232"/>
      <c r="C242" s="233"/>
      <c r="D242" s="234" t="s">
        <v>148</v>
      </c>
      <c r="E242" s="235" t="s">
        <v>1</v>
      </c>
      <c r="F242" s="236" t="s">
        <v>301</v>
      </c>
      <c r="G242" s="233"/>
      <c r="H242" s="235" t="s">
        <v>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148</v>
      </c>
      <c r="AU242" s="242" t="s">
        <v>83</v>
      </c>
      <c r="AV242" s="13" t="s">
        <v>81</v>
      </c>
      <c r="AW242" s="13" t="s">
        <v>30</v>
      </c>
      <c r="AX242" s="13" t="s">
        <v>73</v>
      </c>
      <c r="AY242" s="242" t="s">
        <v>139</v>
      </c>
    </row>
    <row r="243" s="14" customFormat="1">
      <c r="A243" s="14"/>
      <c r="B243" s="243"/>
      <c r="C243" s="244"/>
      <c r="D243" s="234" t="s">
        <v>148</v>
      </c>
      <c r="E243" s="245" t="s">
        <v>1</v>
      </c>
      <c r="F243" s="246" t="s">
        <v>302</v>
      </c>
      <c r="G243" s="244"/>
      <c r="H243" s="247">
        <v>14.4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148</v>
      </c>
      <c r="AU243" s="253" t="s">
        <v>83</v>
      </c>
      <c r="AV243" s="14" t="s">
        <v>83</v>
      </c>
      <c r="AW243" s="14" t="s">
        <v>30</v>
      </c>
      <c r="AX243" s="14" t="s">
        <v>73</v>
      </c>
      <c r="AY243" s="253" t="s">
        <v>139</v>
      </c>
    </row>
    <row r="244" s="15" customFormat="1">
      <c r="A244" s="15"/>
      <c r="B244" s="254"/>
      <c r="C244" s="255"/>
      <c r="D244" s="234" t="s">
        <v>148</v>
      </c>
      <c r="E244" s="256" t="s">
        <v>1</v>
      </c>
      <c r="F244" s="257" t="s">
        <v>153</v>
      </c>
      <c r="G244" s="255"/>
      <c r="H244" s="258">
        <v>14.4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148</v>
      </c>
      <c r="AU244" s="264" t="s">
        <v>83</v>
      </c>
      <c r="AV244" s="15" t="s">
        <v>147</v>
      </c>
      <c r="AW244" s="15" t="s">
        <v>30</v>
      </c>
      <c r="AX244" s="15" t="s">
        <v>81</v>
      </c>
      <c r="AY244" s="264" t="s">
        <v>139</v>
      </c>
    </row>
    <row r="245" s="2" customFormat="1" ht="37.8" customHeight="1">
      <c r="A245" s="38"/>
      <c r="B245" s="39"/>
      <c r="C245" s="219" t="s">
        <v>303</v>
      </c>
      <c r="D245" s="219" t="s">
        <v>142</v>
      </c>
      <c r="E245" s="220" t="s">
        <v>304</v>
      </c>
      <c r="F245" s="221" t="s">
        <v>305</v>
      </c>
      <c r="G245" s="222" t="s">
        <v>167</v>
      </c>
      <c r="H245" s="223">
        <v>11.199999999999999</v>
      </c>
      <c r="I245" s="224"/>
      <c r="J245" s="225">
        <f>ROUND(I245*H245,2)</f>
        <v>0</v>
      </c>
      <c r="K245" s="221" t="s">
        <v>146</v>
      </c>
      <c r="L245" s="44"/>
      <c r="M245" s="226" t="s">
        <v>1</v>
      </c>
      <c r="N245" s="227" t="s">
        <v>40</v>
      </c>
      <c r="O245" s="92"/>
      <c r="P245" s="228">
        <f>O245*H245</f>
        <v>0</v>
      </c>
      <c r="Q245" s="228">
        <v>0.023619999999999999</v>
      </c>
      <c r="R245" s="228">
        <f>Q245*H245</f>
        <v>0.26454399999999995</v>
      </c>
      <c r="S245" s="228">
        <v>0</v>
      </c>
      <c r="T245" s="22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147</v>
      </c>
      <c r="AT245" s="230" t="s">
        <v>142</v>
      </c>
      <c r="AU245" s="230" t="s">
        <v>83</v>
      </c>
      <c r="AY245" s="17" t="s">
        <v>139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147</v>
      </c>
      <c r="BK245" s="231">
        <f>ROUND(I245*H245,2)</f>
        <v>0</v>
      </c>
      <c r="BL245" s="17" t="s">
        <v>147</v>
      </c>
      <c r="BM245" s="230" t="s">
        <v>306</v>
      </c>
    </row>
    <row r="246" s="13" customFormat="1">
      <c r="A246" s="13"/>
      <c r="B246" s="232"/>
      <c r="C246" s="233"/>
      <c r="D246" s="234" t="s">
        <v>148</v>
      </c>
      <c r="E246" s="235" t="s">
        <v>1</v>
      </c>
      <c r="F246" s="236" t="s">
        <v>307</v>
      </c>
      <c r="G246" s="233"/>
      <c r="H246" s="235" t="s">
        <v>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148</v>
      </c>
      <c r="AU246" s="242" t="s">
        <v>83</v>
      </c>
      <c r="AV246" s="13" t="s">
        <v>81</v>
      </c>
      <c r="AW246" s="13" t="s">
        <v>30</v>
      </c>
      <c r="AX246" s="13" t="s">
        <v>73</v>
      </c>
      <c r="AY246" s="242" t="s">
        <v>139</v>
      </c>
    </row>
    <row r="247" s="14" customFormat="1">
      <c r="A247" s="14"/>
      <c r="B247" s="243"/>
      <c r="C247" s="244"/>
      <c r="D247" s="234" t="s">
        <v>148</v>
      </c>
      <c r="E247" s="245" t="s">
        <v>1</v>
      </c>
      <c r="F247" s="246" t="s">
        <v>308</v>
      </c>
      <c r="G247" s="244"/>
      <c r="H247" s="247">
        <v>11.199999999999999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148</v>
      </c>
      <c r="AU247" s="253" t="s">
        <v>83</v>
      </c>
      <c r="AV247" s="14" t="s">
        <v>83</v>
      </c>
      <c r="AW247" s="14" t="s">
        <v>30</v>
      </c>
      <c r="AX247" s="14" t="s">
        <v>73</v>
      </c>
      <c r="AY247" s="253" t="s">
        <v>139</v>
      </c>
    </row>
    <row r="248" s="15" customFormat="1">
      <c r="A248" s="15"/>
      <c r="B248" s="254"/>
      <c r="C248" s="255"/>
      <c r="D248" s="234" t="s">
        <v>148</v>
      </c>
      <c r="E248" s="256" t="s">
        <v>1</v>
      </c>
      <c r="F248" s="257" t="s">
        <v>153</v>
      </c>
      <c r="G248" s="255"/>
      <c r="H248" s="258">
        <v>11.199999999999999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4" t="s">
        <v>148</v>
      </c>
      <c r="AU248" s="264" t="s">
        <v>83</v>
      </c>
      <c r="AV248" s="15" t="s">
        <v>147</v>
      </c>
      <c r="AW248" s="15" t="s">
        <v>30</v>
      </c>
      <c r="AX248" s="15" t="s">
        <v>81</v>
      </c>
      <c r="AY248" s="264" t="s">
        <v>139</v>
      </c>
    </row>
    <row r="249" s="2" customFormat="1" ht="24.15" customHeight="1">
      <c r="A249" s="38"/>
      <c r="B249" s="39"/>
      <c r="C249" s="219" t="s">
        <v>226</v>
      </c>
      <c r="D249" s="219" t="s">
        <v>142</v>
      </c>
      <c r="E249" s="220" t="s">
        <v>309</v>
      </c>
      <c r="F249" s="221" t="s">
        <v>310</v>
      </c>
      <c r="G249" s="222" t="s">
        <v>173</v>
      </c>
      <c r="H249" s="223">
        <v>150.86000000000001</v>
      </c>
      <c r="I249" s="224"/>
      <c r="J249" s="225">
        <f>ROUND(I249*H249,2)</f>
        <v>0</v>
      </c>
      <c r="K249" s="221" t="s">
        <v>146</v>
      </c>
      <c r="L249" s="44"/>
      <c r="M249" s="226" t="s">
        <v>1</v>
      </c>
      <c r="N249" s="227" t="s">
        <v>40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0.01</v>
      </c>
      <c r="T249" s="229">
        <f>S249*H249</f>
        <v>1.5086000000000002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0" t="s">
        <v>147</v>
      </c>
      <c r="AT249" s="230" t="s">
        <v>142</v>
      </c>
      <c r="AU249" s="230" t="s">
        <v>83</v>
      </c>
      <c r="AY249" s="17" t="s">
        <v>139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147</v>
      </c>
      <c r="BK249" s="231">
        <f>ROUND(I249*H249,2)</f>
        <v>0</v>
      </c>
      <c r="BL249" s="17" t="s">
        <v>147</v>
      </c>
      <c r="BM249" s="230" t="s">
        <v>311</v>
      </c>
    </row>
    <row r="250" s="13" customFormat="1">
      <c r="A250" s="13"/>
      <c r="B250" s="232"/>
      <c r="C250" s="233"/>
      <c r="D250" s="234" t="s">
        <v>148</v>
      </c>
      <c r="E250" s="235" t="s">
        <v>1</v>
      </c>
      <c r="F250" s="236" t="s">
        <v>186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148</v>
      </c>
      <c r="AU250" s="242" t="s">
        <v>83</v>
      </c>
      <c r="AV250" s="13" t="s">
        <v>81</v>
      </c>
      <c r="AW250" s="13" t="s">
        <v>30</v>
      </c>
      <c r="AX250" s="13" t="s">
        <v>73</v>
      </c>
      <c r="AY250" s="242" t="s">
        <v>139</v>
      </c>
    </row>
    <row r="251" s="14" customFormat="1">
      <c r="A251" s="14"/>
      <c r="B251" s="243"/>
      <c r="C251" s="244"/>
      <c r="D251" s="234" t="s">
        <v>148</v>
      </c>
      <c r="E251" s="245" t="s">
        <v>1</v>
      </c>
      <c r="F251" s="246" t="s">
        <v>187</v>
      </c>
      <c r="G251" s="244"/>
      <c r="H251" s="247">
        <v>150.86000000000001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148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139</v>
      </c>
    </row>
    <row r="252" s="15" customFormat="1">
      <c r="A252" s="15"/>
      <c r="B252" s="254"/>
      <c r="C252" s="255"/>
      <c r="D252" s="234" t="s">
        <v>148</v>
      </c>
      <c r="E252" s="256" t="s">
        <v>1</v>
      </c>
      <c r="F252" s="257" t="s">
        <v>153</v>
      </c>
      <c r="G252" s="255"/>
      <c r="H252" s="258">
        <v>150.86000000000001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148</v>
      </c>
      <c r="AU252" s="264" t="s">
        <v>83</v>
      </c>
      <c r="AV252" s="15" t="s">
        <v>147</v>
      </c>
      <c r="AW252" s="15" t="s">
        <v>30</v>
      </c>
      <c r="AX252" s="15" t="s">
        <v>81</v>
      </c>
      <c r="AY252" s="264" t="s">
        <v>139</v>
      </c>
    </row>
    <row r="253" s="2" customFormat="1" ht="37.8" customHeight="1">
      <c r="A253" s="38"/>
      <c r="B253" s="39"/>
      <c r="C253" s="219" t="s">
        <v>312</v>
      </c>
      <c r="D253" s="219" t="s">
        <v>142</v>
      </c>
      <c r="E253" s="220" t="s">
        <v>313</v>
      </c>
      <c r="F253" s="221" t="s">
        <v>314</v>
      </c>
      <c r="G253" s="222" t="s">
        <v>173</v>
      </c>
      <c r="H253" s="223">
        <v>440.63</v>
      </c>
      <c r="I253" s="224"/>
      <c r="J253" s="225">
        <f>ROUND(I253*H253,2)</f>
        <v>0</v>
      </c>
      <c r="K253" s="221" t="s">
        <v>146</v>
      </c>
      <c r="L253" s="44"/>
      <c r="M253" s="226" t="s">
        <v>1</v>
      </c>
      <c r="N253" s="227" t="s">
        <v>40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0.02</v>
      </c>
      <c r="T253" s="229">
        <f>S253*H253</f>
        <v>8.8125999999999998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0" t="s">
        <v>147</v>
      </c>
      <c r="AT253" s="230" t="s">
        <v>142</v>
      </c>
      <c r="AU253" s="230" t="s">
        <v>83</v>
      </c>
      <c r="AY253" s="17" t="s">
        <v>139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7" t="s">
        <v>147</v>
      </c>
      <c r="BK253" s="231">
        <f>ROUND(I253*H253,2)</f>
        <v>0</v>
      </c>
      <c r="BL253" s="17" t="s">
        <v>147</v>
      </c>
      <c r="BM253" s="230" t="s">
        <v>315</v>
      </c>
    </row>
    <row r="254" s="2" customFormat="1" ht="37.8" customHeight="1">
      <c r="A254" s="38"/>
      <c r="B254" s="39"/>
      <c r="C254" s="219" t="s">
        <v>231</v>
      </c>
      <c r="D254" s="219" t="s">
        <v>142</v>
      </c>
      <c r="E254" s="220" t="s">
        <v>316</v>
      </c>
      <c r="F254" s="221" t="s">
        <v>317</v>
      </c>
      <c r="G254" s="222" t="s">
        <v>173</v>
      </c>
      <c r="H254" s="223">
        <v>294.31999999999999</v>
      </c>
      <c r="I254" s="224"/>
      <c r="J254" s="225">
        <f>ROUND(I254*H254,2)</f>
        <v>0</v>
      </c>
      <c r="K254" s="221" t="s">
        <v>146</v>
      </c>
      <c r="L254" s="44"/>
      <c r="M254" s="226" t="s">
        <v>1</v>
      </c>
      <c r="N254" s="227" t="s">
        <v>40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0.016</v>
      </c>
      <c r="T254" s="229">
        <f>S254*H254</f>
        <v>4.7091200000000004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147</v>
      </c>
      <c r="AT254" s="230" t="s">
        <v>142</v>
      </c>
      <c r="AU254" s="230" t="s">
        <v>83</v>
      </c>
      <c r="AY254" s="17" t="s">
        <v>139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147</v>
      </c>
      <c r="BK254" s="231">
        <f>ROUND(I254*H254,2)</f>
        <v>0</v>
      </c>
      <c r="BL254" s="17" t="s">
        <v>147</v>
      </c>
      <c r="BM254" s="230" t="s">
        <v>318</v>
      </c>
    </row>
    <row r="255" s="13" customFormat="1">
      <c r="A255" s="13"/>
      <c r="B255" s="232"/>
      <c r="C255" s="233"/>
      <c r="D255" s="234" t="s">
        <v>148</v>
      </c>
      <c r="E255" s="235" t="s">
        <v>1</v>
      </c>
      <c r="F255" s="236" t="s">
        <v>209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148</v>
      </c>
      <c r="AU255" s="242" t="s">
        <v>83</v>
      </c>
      <c r="AV255" s="13" t="s">
        <v>81</v>
      </c>
      <c r="AW255" s="13" t="s">
        <v>30</v>
      </c>
      <c r="AX255" s="13" t="s">
        <v>73</v>
      </c>
      <c r="AY255" s="242" t="s">
        <v>139</v>
      </c>
    </row>
    <row r="256" s="14" customFormat="1">
      <c r="A256" s="14"/>
      <c r="B256" s="243"/>
      <c r="C256" s="244"/>
      <c r="D256" s="234" t="s">
        <v>148</v>
      </c>
      <c r="E256" s="245" t="s">
        <v>1</v>
      </c>
      <c r="F256" s="246" t="s">
        <v>210</v>
      </c>
      <c r="G256" s="244"/>
      <c r="H256" s="247">
        <v>294.31999999999999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148</v>
      </c>
      <c r="AU256" s="253" t="s">
        <v>83</v>
      </c>
      <c r="AV256" s="14" t="s">
        <v>83</v>
      </c>
      <c r="AW256" s="14" t="s">
        <v>30</v>
      </c>
      <c r="AX256" s="14" t="s">
        <v>73</v>
      </c>
      <c r="AY256" s="253" t="s">
        <v>139</v>
      </c>
    </row>
    <row r="257" s="15" customFormat="1">
      <c r="A257" s="15"/>
      <c r="B257" s="254"/>
      <c r="C257" s="255"/>
      <c r="D257" s="234" t="s">
        <v>148</v>
      </c>
      <c r="E257" s="256" t="s">
        <v>1</v>
      </c>
      <c r="F257" s="257" t="s">
        <v>153</v>
      </c>
      <c r="G257" s="255"/>
      <c r="H257" s="258">
        <v>294.31999999999999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148</v>
      </c>
      <c r="AU257" s="264" t="s">
        <v>83</v>
      </c>
      <c r="AV257" s="15" t="s">
        <v>147</v>
      </c>
      <c r="AW257" s="15" t="s">
        <v>30</v>
      </c>
      <c r="AX257" s="15" t="s">
        <v>81</v>
      </c>
      <c r="AY257" s="264" t="s">
        <v>139</v>
      </c>
    </row>
    <row r="258" s="2" customFormat="1" ht="49.05" customHeight="1">
      <c r="A258" s="38"/>
      <c r="B258" s="39"/>
      <c r="C258" s="219" t="s">
        <v>319</v>
      </c>
      <c r="D258" s="219" t="s">
        <v>142</v>
      </c>
      <c r="E258" s="220" t="s">
        <v>320</v>
      </c>
      <c r="F258" s="221" t="s">
        <v>321</v>
      </c>
      <c r="G258" s="222" t="s">
        <v>167</v>
      </c>
      <c r="H258" s="223">
        <v>26.600000000000001</v>
      </c>
      <c r="I258" s="224"/>
      <c r="J258" s="225">
        <f>ROUND(I258*H258,2)</f>
        <v>0</v>
      </c>
      <c r="K258" s="221" t="s">
        <v>146</v>
      </c>
      <c r="L258" s="44"/>
      <c r="M258" s="226" t="s">
        <v>1</v>
      </c>
      <c r="N258" s="227" t="s">
        <v>40</v>
      </c>
      <c r="O258" s="92"/>
      <c r="P258" s="228">
        <f>O258*H258</f>
        <v>0</v>
      </c>
      <c r="Q258" s="228">
        <v>0.0015299999999999999</v>
      </c>
      <c r="R258" s="228">
        <f>Q258*H258</f>
        <v>0.040697999999999998</v>
      </c>
      <c r="S258" s="228">
        <v>0.001</v>
      </c>
      <c r="T258" s="229">
        <f>S258*H258</f>
        <v>0.026600000000000002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0" t="s">
        <v>147</v>
      </c>
      <c r="AT258" s="230" t="s">
        <v>142</v>
      </c>
      <c r="AU258" s="230" t="s">
        <v>83</v>
      </c>
      <c r="AY258" s="17" t="s">
        <v>139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147</v>
      </c>
      <c r="BK258" s="231">
        <f>ROUND(I258*H258,2)</f>
        <v>0</v>
      </c>
      <c r="BL258" s="17" t="s">
        <v>147</v>
      </c>
      <c r="BM258" s="230" t="s">
        <v>322</v>
      </c>
    </row>
    <row r="259" s="12" customFormat="1" ht="22.8" customHeight="1">
      <c r="A259" s="12"/>
      <c r="B259" s="203"/>
      <c r="C259" s="204"/>
      <c r="D259" s="205" t="s">
        <v>72</v>
      </c>
      <c r="E259" s="217" t="s">
        <v>323</v>
      </c>
      <c r="F259" s="217" t="s">
        <v>324</v>
      </c>
      <c r="G259" s="204"/>
      <c r="H259" s="204"/>
      <c r="I259" s="207"/>
      <c r="J259" s="218">
        <f>BK259</f>
        <v>0</v>
      </c>
      <c r="K259" s="204"/>
      <c r="L259" s="209"/>
      <c r="M259" s="210"/>
      <c r="N259" s="211"/>
      <c r="O259" s="211"/>
      <c r="P259" s="212">
        <f>SUM(P260:P266)</f>
        <v>0</v>
      </c>
      <c r="Q259" s="211"/>
      <c r="R259" s="212">
        <f>SUM(R260:R266)</f>
        <v>0</v>
      </c>
      <c r="S259" s="211"/>
      <c r="T259" s="213">
        <f>SUM(T260:T266)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4" t="s">
        <v>81</v>
      </c>
      <c r="AT259" s="215" t="s">
        <v>72</v>
      </c>
      <c r="AU259" s="215" t="s">
        <v>81</v>
      </c>
      <c r="AY259" s="214" t="s">
        <v>139</v>
      </c>
      <c r="BK259" s="216">
        <f>SUM(BK260:BK266)</f>
        <v>0</v>
      </c>
    </row>
    <row r="260" s="2" customFormat="1" ht="24.15" customHeight="1">
      <c r="A260" s="38"/>
      <c r="B260" s="39"/>
      <c r="C260" s="219" t="s">
        <v>235</v>
      </c>
      <c r="D260" s="219" t="s">
        <v>142</v>
      </c>
      <c r="E260" s="220" t="s">
        <v>325</v>
      </c>
      <c r="F260" s="221" t="s">
        <v>326</v>
      </c>
      <c r="G260" s="222" t="s">
        <v>162</v>
      </c>
      <c r="H260" s="223">
        <v>44.729999999999997</v>
      </c>
      <c r="I260" s="224"/>
      <c r="J260" s="225">
        <f>ROUND(I260*H260,2)</f>
        <v>0</v>
      </c>
      <c r="K260" s="221" t="s">
        <v>146</v>
      </c>
      <c r="L260" s="44"/>
      <c r="M260" s="226" t="s">
        <v>1</v>
      </c>
      <c r="N260" s="227" t="s">
        <v>40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0" t="s">
        <v>147</v>
      </c>
      <c r="AT260" s="230" t="s">
        <v>142</v>
      </c>
      <c r="AU260" s="230" t="s">
        <v>83</v>
      </c>
      <c r="AY260" s="17" t="s">
        <v>139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7" t="s">
        <v>147</v>
      </c>
      <c r="BK260" s="231">
        <f>ROUND(I260*H260,2)</f>
        <v>0</v>
      </c>
      <c r="BL260" s="17" t="s">
        <v>147</v>
      </c>
      <c r="BM260" s="230" t="s">
        <v>327</v>
      </c>
    </row>
    <row r="261" s="2" customFormat="1" ht="37.8" customHeight="1">
      <c r="A261" s="38"/>
      <c r="B261" s="39"/>
      <c r="C261" s="219" t="s">
        <v>328</v>
      </c>
      <c r="D261" s="219" t="s">
        <v>142</v>
      </c>
      <c r="E261" s="220" t="s">
        <v>329</v>
      </c>
      <c r="F261" s="221" t="s">
        <v>330</v>
      </c>
      <c r="G261" s="222" t="s">
        <v>162</v>
      </c>
      <c r="H261" s="223">
        <v>44.729999999999997</v>
      </c>
      <c r="I261" s="224"/>
      <c r="J261" s="225">
        <f>ROUND(I261*H261,2)</f>
        <v>0</v>
      </c>
      <c r="K261" s="221" t="s">
        <v>146</v>
      </c>
      <c r="L261" s="44"/>
      <c r="M261" s="226" t="s">
        <v>1</v>
      </c>
      <c r="N261" s="227" t="s">
        <v>40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0" t="s">
        <v>147</v>
      </c>
      <c r="AT261" s="230" t="s">
        <v>142</v>
      </c>
      <c r="AU261" s="230" t="s">
        <v>83</v>
      </c>
      <c r="AY261" s="17" t="s">
        <v>139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147</v>
      </c>
      <c r="BK261" s="231">
        <f>ROUND(I261*H261,2)</f>
        <v>0</v>
      </c>
      <c r="BL261" s="17" t="s">
        <v>147</v>
      </c>
      <c r="BM261" s="230" t="s">
        <v>331</v>
      </c>
    </row>
    <row r="262" s="2" customFormat="1" ht="24.15" customHeight="1">
      <c r="A262" s="38"/>
      <c r="B262" s="39"/>
      <c r="C262" s="219" t="s">
        <v>242</v>
      </c>
      <c r="D262" s="219" t="s">
        <v>142</v>
      </c>
      <c r="E262" s="220" t="s">
        <v>332</v>
      </c>
      <c r="F262" s="221" t="s">
        <v>333</v>
      </c>
      <c r="G262" s="222" t="s">
        <v>162</v>
      </c>
      <c r="H262" s="223">
        <v>44.729999999999997</v>
      </c>
      <c r="I262" s="224"/>
      <c r="J262" s="225">
        <f>ROUND(I262*H262,2)</f>
        <v>0</v>
      </c>
      <c r="K262" s="221" t="s">
        <v>146</v>
      </c>
      <c r="L262" s="44"/>
      <c r="M262" s="226" t="s">
        <v>1</v>
      </c>
      <c r="N262" s="227" t="s">
        <v>40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0" t="s">
        <v>147</v>
      </c>
      <c r="AT262" s="230" t="s">
        <v>142</v>
      </c>
      <c r="AU262" s="230" t="s">
        <v>83</v>
      </c>
      <c r="AY262" s="17" t="s">
        <v>139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147</v>
      </c>
      <c r="BK262" s="231">
        <f>ROUND(I262*H262,2)</f>
        <v>0</v>
      </c>
      <c r="BL262" s="17" t="s">
        <v>147</v>
      </c>
      <c r="BM262" s="230" t="s">
        <v>334</v>
      </c>
    </row>
    <row r="263" s="2" customFormat="1" ht="37.8" customHeight="1">
      <c r="A263" s="38"/>
      <c r="B263" s="39"/>
      <c r="C263" s="219" t="s">
        <v>335</v>
      </c>
      <c r="D263" s="219" t="s">
        <v>142</v>
      </c>
      <c r="E263" s="220" t="s">
        <v>336</v>
      </c>
      <c r="F263" s="221" t="s">
        <v>337</v>
      </c>
      <c r="G263" s="222" t="s">
        <v>162</v>
      </c>
      <c r="H263" s="223">
        <v>402.56999999999999</v>
      </c>
      <c r="I263" s="224"/>
      <c r="J263" s="225">
        <f>ROUND(I263*H263,2)</f>
        <v>0</v>
      </c>
      <c r="K263" s="221" t="s">
        <v>146</v>
      </c>
      <c r="L263" s="44"/>
      <c r="M263" s="226" t="s">
        <v>1</v>
      </c>
      <c r="N263" s="227" t="s">
        <v>40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0" t="s">
        <v>147</v>
      </c>
      <c r="AT263" s="230" t="s">
        <v>142</v>
      </c>
      <c r="AU263" s="230" t="s">
        <v>83</v>
      </c>
      <c r="AY263" s="17" t="s">
        <v>139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147</v>
      </c>
      <c r="BK263" s="231">
        <f>ROUND(I263*H263,2)</f>
        <v>0</v>
      </c>
      <c r="BL263" s="17" t="s">
        <v>147</v>
      </c>
      <c r="BM263" s="230" t="s">
        <v>338</v>
      </c>
    </row>
    <row r="264" s="14" customFormat="1">
      <c r="A264" s="14"/>
      <c r="B264" s="243"/>
      <c r="C264" s="244"/>
      <c r="D264" s="234" t="s">
        <v>148</v>
      </c>
      <c r="E264" s="245" t="s">
        <v>1</v>
      </c>
      <c r="F264" s="246" t="s">
        <v>339</v>
      </c>
      <c r="G264" s="244"/>
      <c r="H264" s="247">
        <v>402.56999999999999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148</v>
      </c>
      <c r="AU264" s="253" t="s">
        <v>83</v>
      </c>
      <c r="AV264" s="14" t="s">
        <v>83</v>
      </c>
      <c r="AW264" s="14" t="s">
        <v>30</v>
      </c>
      <c r="AX264" s="14" t="s">
        <v>73</v>
      </c>
      <c r="AY264" s="253" t="s">
        <v>139</v>
      </c>
    </row>
    <row r="265" s="15" customFormat="1">
      <c r="A265" s="15"/>
      <c r="B265" s="254"/>
      <c r="C265" s="255"/>
      <c r="D265" s="234" t="s">
        <v>148</v>
      </c>
      <c r="E265" s="256" t="s">
        <v>1</v>
      </c>
      <c r="F265" s="257" t="s">
        <v>153</v>
      </c>
      <c r="G265" s="255"/>
      <c r="H265" s="258">
        <v>402.56999999999999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148</v>
      </c>
      <c r="AU265" s="264" t="s">
        <v>83</v>
      </c>
      <c r="AV265" s="15" t="s">
        <v>147</v>
      </c>
      <c r="AW265" s="15" t="s">
        <v>30</v>
      </c>
      <c r="AX265" s="15" t="s">
        <v>81</v>
      </c>
      <c r="AY265" s="264" t="s">
        <v>139</v>
      </c>
    </row>
    <row r="266" s="2" customFormat="1" ht="37.8" customHeight="1">
      <c r="A266" s="38"/>
      <c r="B266" s="39"/>
      <c r="C266" s="219" t="s">
        <v>247</v>
      </c>
      <c r="D266" s="219" t="s">
        <v>142</v>
      </c>
      <c r="E266" s="220" t="s">
        <v>340</v>
      </c>
      <c r="F266" s="221" t="s">
        <v>341</v>
      </c>
      <c r="G266" s="222" t="s">
        <v>162</v>
      </c>
      <c r="H266" s="223">
        <v>44.729999999999997</v>
      </c>
      <c r="I266" s="224"/>
      <c r="J266" s="225">
        <f>ROUND(I266*H266,2)</f>
        <v>0</v>
      </c>
      <c r="K266" s="221" t="s">
        <v>146</v>
      </c>
      <c r="L266" s="44"/>
      <c r="M266" s="226" t="s">
        <v>1</v>
      </c>
      <c r="N266" s="227" t="s">
        <v>40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0" t="s">
        <v>147</v>
      </c>
      <c r="AT266" s="230" t="s">
        <v>142</v>
      </c>
      <c r="AU266" s="230" t="s">
        <v>83</v>
      </c>
      <c r="AY266" s="17" t="s">
        <v>139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7" t="s">
        <v>147</v>
      </c>
      <c r="BK266" s="231">
        <f>ROUND(I266*H266,2)</f>
        <v>0</v>
      </c>
      <c r="BL266" s="17" t="s">
        <v>147</v>
      </c>
      <c r="BM266" s="230" t="s">
        <v>342</v>
      </c>
    </row>
    <row r="267" s="12" customFormat="1" ht="25.92" customHeight="1">
      <c r="A267" s="12"/>
      <c r="B267" s="203"/>
      <c r="C267" s="204"/>
      <c r="D267" s="205" t="s">
        <v>72</v>
      </c>
      <c r="E267" s="206" t="s">
        <v>343</v>
      </c>
      <c r="F267" s="206" t="s">
        <v>344</v>
      </c>
      <c r="G267" s="204"/>
      <c r="H267" s="204"/>
      <c r="I267" s="207"/>
      <c r="J267" s="208">
        <f>BK267</f>
        <v>0</v>
      </c>
      <c r="K267" s="204"/>
      <c r="L267" s="209"/>
      <c r="M267" s="210"/>
      <c r="N267" s="211"/>
      <c r="O267" s="211"/>
      <c r="P267" s="212">
        <f>P268+P275+P285+P380+P391+P441+P460+P479+P490+P510+P515</f>
        <v>0</v>
      </c>
      <c r="Q267" s="211"/>
      <c r="R267" s="212">
        <f>R268+R275+R285+R380+R391+R441+R460+R479+R490+R510+R515</f>
        <v>7.512211699999999</v>
      </c>
      <c r="S267" s="211"/>
      <c r="T267" s="213">
        <f>T268+T275+T285+T380+T391+T441+T460+T479+T490+T510+T515</f>
        <v>4.4112685999999997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83</v>
      </c>
      <c r="AT267" s="215" t="s">
        <v>72</v>
      </c>
      <c r="AU267" s="215" t="s">
        <v>73</v>
      </c>
      <c r="AY267" s="214" t="s">
        <v>139</v>
      </c>
      <c r="BK267" s="216">
        <f>BK268+BK275+BK285+BK380+BK391+BK441+BK460+BK479+BK490+BK510+BK515</f>
        <v>0</v>
      </c>
    </row>
    <row r="268" s="12" customFormat="1" ht="22.8" customHeight="1">
      <c r="A268" s="12"/>
      <c r="B268" s="203"/>
      <c r="C268" s="204"/>
      <c r="D268" s="205" t="s">
        <v>72</v>
      </c>
      <c r="E268" s="217" t="s">
        <v>345</v>
      </c>
      <c r="F268" s="217" t="s">
        <v>346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SUM(P269:P274)</f>
        <v>0</v>
      </c>
      <c r="Q268" s="211"/>
      <c r="R268" s="212">
        <f>SUM(R269:R274)</f>
        <v>1.6796756000000002</v>
      </c>
      <c r="S268" s="211"/>
      <c r="T268" s="213">
        <f>SUM(T269:T274)</f>
        <v>0.36943999999999999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83</v>
      </c>
      <c r="AT268" s="215" t="s">
        <v>72</v>
      </c>
      <c r="AU268" s="215" t="s">
        <v>81</v>
      </c>
      <c r="AY268" s="214" t="s">
        <v>139</v>
      </c>
      <c r="BK268" s="216">
        <f>SUM(BK269:BK274)</f>
        <v>0</v>
      </c>
    </row>
    <row r="269" s="2" customFormat="1" ht="24.15" customHeight="1">
      <c r="A269" s="38"/>
      <c r="B269" s="39"/>
      <c r="C269" s="219" t="s">
        <v>347</v>
      </c>
      <c r="D269" s="219" t="s">
        <v>142</v>
      </c>
      <c r="E269" s="220" t="s">
        <v>348</v>
      </c>
      <c r="F269" s="221" t="s">
        <v>349</v>
      </c>
      <c r="G269" s="222" t="s">
        <v>173</v>
      </c>
      <c r="H269" s="223">
        <v>184.72</v>
      </c>
      <c r="I269" s="224"/>
      <c r="J269" s="225">
        <f>ROUND(I269*H269,2)</f>
        <v>0</v>
      </c>
      <c r="K269" s="221" t="s">
        <v>146</v>
      </c>
      <c r="L269" s="44"/>
      <c r="M269" s="226" t="s">
        <v>1</v>
      </c>
      <c r="N269" s="227" t="s">
        <v>40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0.002</v>
      </c>
      <c r="T269" s="229">
        <f>S269*H269</f>
        <v>0.36943999999999999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0" t="s">
        <v>185</v>
      </c>
      <c r="AT269" s="230" t="s">
        <v>142</v>
      </c>
      <c r="AU269" s="230" t="s">
        <v>83</v>
      </c>
      <c r="AY269" s="17" t="s">
        <v>139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7" t="s">
        <v>147</v>
      </c>
      <c r="BK269" s="231">
        <f>ROUND(I269*H269,2)</f>
        <v>0</v>
      </c>
      <c r="BL269" s="17" t="s">
        <v>185</v>
      </c>
      <c r="BM269" s="230" t="s">
        <v>350</v>
      </c>
    </row>
    <row r="270" s="2" customFormat="1" ht="37.8" customHeight="1">
      <c r="A270" s="38"/>
      <c r="B270" s="39"/>
      <c r="C270" s="219" t="s">
        <v>250</v>
      </c>
      <c r="D270" s="219" t="s">
        <v>142</v>
      </c>
      <c r="E270" s="220" t="s">
        <v>351</v>
      </c>
      <c r="F270" s="221" t="s">
        <v>352</v>
      </c>
      <c r="G270" s="222" t="s">
        <v>173</v>
      </c>
      <c r="H270" s="223">
        <v>184.72</v>
      </c>
      <c r="I270" s="224"/>
      <c r="J270" s="225">
        <f>ROUND(I270*H270,2)</f>
        <v>0</v>
      </c>
      <c r="K270" s="221" t="s">
        <v>146</v>
      </c>
      <c r="L270" s="44"/>
      <c r="M270" s="226" t="s">
        <v>1</v>
      </c>
      <c r="N270" s="227" t="s">
        <v>40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0" t="s">
        <v>185</v>
      </c>
      <c r="AT270" s="230" t="s">
        <v>142</v>
      </c>
      <c r="AU270" s="230" t="s">
        <v>83</v>
      </c>
      <c r="AY270" s="17" t="s">
        <v>139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147</v>
      </c>
      <c r="BK270" s="231">
        <f>ROUND(I270*H270,2)</f>
        <v>0</v>
      </c>
      <c r="BL270" s="17" t="s">
        <v>185</v>
      </c>
      <c r="BM270" s="230" t="s">
        <v>353</v>
      </c>
    </row>
    <row r="271" s="2" customFormat="1" ht="14.4" customHeight="1">
      <c r="A271" s="38"/>
      <c r="B271" s="39"/>
      <c r="C271" s="265" t="s">
        <v>354</v>
      </c>
      <c r="D271" s="265" t="s">
        <v>227</v>
      </c>
      <c r="E271" s="266" t="s">
        <v>355</v>
      </c>
      <c r="F271" s="267" t="s">
        <v>356</v>
      </c>
      <c r="G271" s="268" t="s">
        <v>162</v>
      </c>
      <c r="H271" s="269">
        <v>0.37</v>
      </c>
      <c r="I271" s="270"/>
      <c r="J271" s="271">
        <f>ROUND(I271*H271,2)</f>
        <v>0</v>
      </c>
      <c r="K271" s="267" t="s">
        <v>146</v>
      </c>
      <c r="L271" s="272"/>
      <c r="M271" s="273" t="s">
        <v>1</v>
      </c>
      <c r="N271" s="274" t="s">
        <v>40</v>
      </c>
      <c r="O271" s="92"/>
      <c r="P271" s="228">
        <f>O271*H271</f>
        <v>0</v>
      </c>
      <c r="Q271" s="228">
        <v>1</v>
      </c>
      <c r="R271" s="228">
        <f>Q271*H271</f>
        <v>0.37</v>
      </c>
      <c r="S271" s="228">
        <v>0</v>
      </c>
      <c r="T271" s="22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0" t="s">
        <v>213</v>
      </c>
      <c r="AT271" s="230" t="s">
        <v>227</v>
      </c>
      <c r="AU271" s="230" t="s">
        <v>83</v>
      </c>
      <c r="AY271" s="17" t="s">
        <v>139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147</v>
      </c>
      <c r="BK271" s="231">
        <f>ROUND(I271*H271,2)</f>
        <v>0</v>
      </c>
      <c r="BL271" s="17" t="s">
        <v>185</v>
      </c>
      <c r="BM271" s="230" t="s">
        <v>357</v>
      </c>
    </row>
    <row r="272" s="2" customFormat="1" ht="24.15" customHeight="1">
      <c r="A272" s="38"/>
      <c r="B272" s="39"/>
      <c r="C272" s="219" t="s">
        <v>254</v>
      </c>
      <c r="D272" s="219" t="s">
        <v>142</v>
      </c>
      <c r="E272" s="220" t="s">
        <v>358</v>
      </c>
      <c r="F272" s="221" t="s">
        <v>359</v>
      </c>
      <c r="G272" s="222" t="s">
        <v>173</v>
      </c>
      <c r="H272" s="223">
        <v>184.72</v>
      </c>
      <c r="I272" s="224"/>
      <c r="J272" s="225">
        <f>ROUND(I272*H272,2)</f>
        <v>0</v>
      </c>
      <c r="K272" s="221" t="s">
        <v>146</v>
      </c>
      <c r="L272" s="44"/>
      <c r="M272" s="226" t="s">
        <v>1</v>
      </c>
      <c r="N272" s="227" t="s">
        <v>40</v>
      </c>
      <c r="O272" s="92"/>
      <c r="P272" s="228">
        <f>O272*H272</f>
        <v>0</v>
      </c>
      <c r="Q272" s="228">
        <v>0.00088000000000000003</v>
      </c>
      <c r="R272" s="228">
        <f>Q272*H272</f>
        <v>0.16255359999999999</v>
      </c>
      <c r="S272" s="228">
        <v>0</v>
      </c>
      <c r="T272" s="22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0" t="s">
        <v>185</v>
      </c>
      <c r="AT272" s="230" t="s">
        <v>142</v>
      </c>
      <c r="AU272" s="230" t="s">
        <v>83</v>
      </c>
      <c r="AY272" s="17" t="s">
        <v>139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7" t="s">
        <v>147</v>
      </c>
      <c r="BK272" s="231">
        <f>ROUND(I272*H272,2)</f>
        <v>0</v>
      </c>
      <c r="BL272" s="17" t="s">
        <v>185</v>
      </c>
      <c r="BM272" s="230" t="s">
        <v>360</v>
      </c>
    </row>
    <row r="273" s="2" customFormat="1" ht="37.8" customHeight="1">
      <c r="A273" s="38"/>
      <c r="B273" s="39"/>
      <c r="C273" s="265" t="s">
        <v>361</v>
      </c>
      <c r="D273" s="265" t="s">
        <v>227</v>
      </c>
      <c r="E273" s="266" t="s">
        <v>362</v>
      </c>
      <c r="F273" s="267" t="s">
        <v>363</v>
      </c>
      <c r="G273" s="268" t="s">
        <v>173</v>
      </c>
      <c r="H273" s="269">
        <v>212.43000000000001</v>
      </c>
      <c r="I273" s="270"/>
      <c r="J273" s="271">
        <f>ROUND(I273*H273,2)</f>
        <v>0</v>
      </c>
      <c r="K273" s="267" t="s">
        <v>146</v>
      </c>
      <c r="L273" s="272"/>
      <c r="M273" s="273" t="s">
        <v>1</v>
      </c>
      <c r="N273" s="274" t="s">
        <v>40</v>
      </c>
      <c r="O273" s="92"/>
      <c r="P273" s="228">
        <f>O273*H273</f>
        <v>0</v>
      </c>
      <c r="Q273" s="228">
        <v>0.0054000000000000003</v>
      </c>
      <c r="R273" s="228">
        <f>Q273*H273</f>
        <v>1.1471220000000002</v>
      </c>
      <c r="S273" s="228">
        <v>0</v>
      </c>
      <c r="T273" s="22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0" t="s">
        <v>213</v>
      </c>
      <c r="AT273" s="230" t="s">
        <v>227</v>
      </c>
      <c r="AU273" s="230" t="s">
        <v>83</v>
      </c>
      <c r="AY273" s="17" t="s">
        <v>139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7" t="s">
        <v>147</v>
      </c>
      <c r="BK273" s="231">
        <f>ROUND(I273*H273,2)</f>
        <v>0</v>
      </c>
      <c r="BL273" s="17" t="s">
        <v>185</v>
      </c>
      <c r="BM273" s="230" t="s">
        <v>364</v>
      </c>
    </row>
    <row r="274" s="2" customFormat="1" ht="24.15" customHeight="1">
      <c r="A274" s="38"/>
      <c r="B274" s="39"/>
      <c r="C274" s="219" t="s">
        <v>257</v>
      </c>
      <c r="D274" s="219" t="s">
        <v>142</v>
      </c>
      <c r="E274" s="220" t="s">
        <v>365</v>
      </c>
      <c r="F274" s="221" t="s">
        <v>366</v>
      </c>
      <c r="G274" s="222" t="s">
        <v>162</v>
      </c>
      <c r="H274" s="223">
        <v>0.37</v>
      </c>
      <c r="I274" s="224"/>
      <c r="J274" s="225">
        <f>ROUND(I274*H274,2)</f>
        <v>0</v>
      </c>
      <c r="K274" s="221" t="s">
        <v>146</v>
      </c>
      <c r="L274" s="44"/>
      <c r="M274" s="226" t="s">
        <v>1</v>
      </c>
      <c r="N274" s="227" t="s">
        <v>40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0" t="s">
        <v>185</v>
      </c>
      <c r="AT274" s="230" t="s">
        <v>142</v>
      </c>
      <c r="AU274" s="230" t="s">
        <v>83</v>
      </c>
      <c r="AY274" s="17" t="s">
        <v>139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7" t="s">
        <v>147</v>
      </c>
      <c r="BK274" s="231">
        <f>ROUND(I274*H274,2)</f>
        <v>0</v>
      </c>
      <c r="BL274" s="17" t="s">
        <v>185</v>
      </c>
      <c r="BM274" s="230" t="s">
        <v>367</v>
      </c>
    </row>
    <row r="275" s="12" customFormat="1" ht="22.8" customHeight="1">
      <c r="A275" s="12"/>
      <c r="B275" s="203"/>
      <c r="C275" s="204"/>
      <c r="D275" s="205" t="s">
        <v>72</v>
      </c>
      <c r="E275" s="217" t="s">
        <v>368</v>
      </c>
      <c r="F275" s="217" t="s">
        <v>369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SUM(P276:P284)</f>
        <v>0</v>
      </c>
      <c r="Q275" s="211"/>
      <c r="R275" s="212">
        <f>SUM(R276:R284)</f>
        <v>0</v>
      </c>
      <c r="S275" s="211"/>
      <c r="T275" s="213">
        <f>SUM(T276:T284)</f>
        <v>0.8162100000000001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83</v>
      </c>
      <c r="AT275" s="215" t="s">
        <v>72</v>
      </c>
      <c r="AU275" s="215" t="s">
        <v>81</v>
      </c>
      <c r="AY275" s="214" t="s">
        <v>139</v>
      </c>
      <c r="BK275" s="216">
        <f>SUM(BK276:BK284)</f>
        <v>0</v>
      </c>
    </row>
    <row r="276" s="2" customFormat="1" ht="14.4" customHeight="1">
      <c r="A276" s="38"/>
      <c r="B276" s="39"/>
      <c r="C276" s="219" t="s">
        <v>370</v>
      </c>
      <c r="D276" s="219" t="s">
        <v>142</v>
      </c>
      <c r="E276" s="220" t="s">
        <v>371</v>
      </c>
      <c r="F276" s="221" t="s">
        <v>372</v>
      </c>
      <c r="G276" s="222" t="s">
        <v>373</v>
      </c>
      <c r="H276" s="223">
        <v>1</v>
      </c>
      <c r="I276" s="224"/>
      <c r="J276" s="225">
        <f>ROUND(I276*H276,2)</f>
        <v>0</v>
      </c>
      <c r="K276" s="221" t="s">
        <v>146</v>
      </c>
      <c r="L276" s="44"/>
      <c r="M276" s="226" t="s">
        <v>1</v>
      </c>
      <c r="N276" s="227" t="s">
        <v>40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0.034200000000000001</v>
      </c>
      <c r="T276" s="229">
        <f>S276*H276</f>
        <v>0.034200000000000001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0" t="s">
        <v>185</v>
      </c>
      <c r="AT276" s="230" t="s">
        <v>142</v>
      </c>
      <c r="AU276" s="230" t="s">
        <v>83</v>
      </c>
      <c r="AY276" s="17" t="s">
        <v>139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7" t="s">
        <v>147</v>
      </c>
      <c r="BK276" s="231">
        <f>ROUND(I276*H276,2)</f>
        <v>0</v>
      </c>
      <c r="BL276" s="17" t="s">
        <v>185</v>
      </c>
      <c r="BM276" s="230" t="s">
        <v>374</v>
      </c>
    </row>
    <row r="277" s="2" customFormat="1" ht="14.4" customHeight="1">
      <c r="A277" s="38"/>
      <c r="B277" s="39"/>
      <c r="C277" s="219" t="s">
        <v>262</v>
      </c>
      <c r="D277" s="219" t="s">
        <v>142</v>
      </c>
      <c r="E277" s="220" t="s">
        <v>375</v>
      </c>
      <c r="F277" s="221" t="s">
        <v>376</v>
      </c>
      <c r="G277" s="222" t="s">
        <v>373</v>
      </c>
      <c r="H277" s="223">
        <v>1</v>
      </c>
      <c r="I277" s="224"/>
      <c r="J277" s="225">
        <f>ROUND(I277*H277,2)</f>
        <v>0</v>
      </c>
      <c r="K277" s="221" t="s">
        <v>146</v>
      </c>
      <c r="L277" s="44"/>
      <c r="M277" s="226" t="s">
        <v>1</v>
      </c>
      <c r="N277" s="227" t="s">
        <v>40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0.0172</v>
      </c>
      <c r="T277" s="229">
        <f>S277*H277</f>
        <v>0.0172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0" t="s">
        <v>185</v>
      </c>
      <c r="AT277" s="230" t="s">
        <v>142</v>
      </c>
      <c r="AU277" s="230" t="s">
        <v>83</v>
      </c>
      <c r="AY277" s="17" t="s">
        <v>139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7" t="s">
        <v>147</v>
      </c>
      <c r="BK277" s="231">
        <f>ROUND(I277*H277,2)</f>
        <v>0</v>
      </c>
      <c r="BL277" s="17" t="s">
        <v>185</v>
      </c>
      <c r="BM277" s="230" t="s">
        <v>377</v>
      </c>
    </row>
    <row r="278" s="2" customFormat="1" ht="14.4" customHeight="1">
      <c r="A278" s="38"/>
      <c r="B278" s="39"/>
      <c r="C278" s="219" t="s">
        <v>378</v>
      </c>
      <c r="D278" s="219" t="s">
        <v>142</v>
      </c>
      <c r="E278" s="220" t="s">
        <v>379</v>
      </c>
      <c r="F278" s="221" t="s">
        <v>380</v>
      </c>
      <c r="G278" s="222" t="s">
        <v>373</v>
      </c>
      <c r="H278" s="223">
        <v>2</v>
      </c>
      <c r="I278" s="224"/>
      <c r="J278" s="225">
        <f>ROUND(I278*H278,2)</f>
        <v>0</v>
      </c>
      <c r="K278" s="221" t="s">
        <v>146</v>
      </c>
      <c r="L278" s="44"/>
      <c r="M278" s="226" t="s">
        <v>1</v>
      </c>
      <c r="N278" s="227" t="s">
        <v>40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0.019460000000000002</v>
      </c>
      <c r="T278" s="229">
        <f>S278*H278</f>
        <v>0.038920000000000003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0" t="s">
        <v>185</v>
      </c>
      <c r="AT278" s="230" t="s">
        <v>142</v>
      </c>
      <c r="AU278" s="230" t="s">
        <v>83</v>
      </c>
      <c r="AY278" s="17" t="s">
        <v>139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7" t="s">
        <v>147</v>
      </c>
      <c r="BK278" s="231">
        <f>ROUND(I278*H278,2)</f>
        <v>0</v>
      </c>
      <c r="BL278" s="17" t="s">
        <v>185</v>
      </c>
      <c r="BM278" s="230" t="s">
        <v>381</v>
      </c>
    </row>
    <row r="279" s="2" customFormat="1" ht="24.15" customHeight="1">
      <c r="A279" s="38"/>
      <c r="B279" s="39"/>
      <c r="C279" s="219" t="s">
        <v>267</v>
      </c>
      <c r="D279" s="219" t="s">
        <v>142</v>
      </c>
      <c r="E279" s="220" t="s">
        <v>382</v>
      </c>
      <c r="F279" s="221" t="s">
        <v>383</v>
      </c>
      <c r="G279" s="222" t="s">
        <v>373</v>
      </c>
      <c r="H279" s="223">
        <v>1</v>
      </c>
      <c r="I279" s="224"/>
      <c r="J279" s="225">
        <f>ROUND(I279*H279,2)</f>
        <v>0</v>
      </c>
      <c r="K279" s="221" t="s">
        <v>146</v>
      </c>
      <c r="L279" s="44"/>
      <c r="M279" s="226" t="s">
        <v>1</v>
      </c>
      <c r="N279" s="227" t="s">
        <v>40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0.024500000000000001</v>
      </c>
      <c r="T279" s="229">
        <f>S279*H279</f>
        <v>0.024500000000000001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0" t="s">
        <v>185</v>
      </c>
      <c r="AT279" s="230" t="s">
        <v>142</v>
      </c>
      <c r="AU279" s="230" t="s">
        <v>83</v>
      </c>
      <c r="AY279" s="17" t="s">
        <v>139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7" t="s">
        <v>147</v>
      </c>
      <c r="BK279" s="231">
        <f>ROUND(I279*H279,2)</f>
        <v>0</v>
      </c>
      <c r="BL279" s="17" t="s">
        <v>185</v>
      </c>
      <c r="BM279" s="230" t="s">
        <v>384</v>
      </c>
    </row>
    <row r="280" s="2" customFormat="1" ht="24.15" customHeight="1">
      <c r="A280" s="38"/>
      <c r="B280" s="39"/>
      <c r="C280" s="219" t="s">
        <v>385</v>
      </c>
      <c r="D280" s="219" t="s">
        <v>142</v>
      </c>
      <c r="E280" s="220" t="s">
        <v>386</v>
      </c>
      <c r="F280" s="221" t="s">
        <v>387</v>
      </c>
      <c r="G280" s="222" t="s">
        <v>373</v>
      </c>
      <c r="H280" s="223">
        <v>1</v>
      </c>
      <c r="I280" s="224"/>
      <c r="J280" s="225">
        <f>ROUND(I280*H280,2)</f>
        <v>0</v>
      </c>
      <c r="K280" s="221" t="s">
        <v>146</v>
      </c>
      <c r="L280" s="44"/>
      <c r="M280" s="226" t="s">
        <v>1</v>
      </c>
      <c r="N280" s="227" t="s">
        <v>40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0.69347000000000003</v>
      </c>
      <c r="T280" s="229">
        <f>S280*H280</f>
        <v>0.69347000000000003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0" t="s">
        <v>185</v>
      </c>
      <c r="AT280" s="230" t="s">
        <v>142</v>
      </c>
      <c r="AU280" s="230" t="s">
        <v>83</v>
      </c>
      <c r="AY280" s="17" t="s">
        <v>139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7" t="s">
        <v>147</v>
      </c>
      <c r="BK280" s="231">
        <f>ROUND(I280*H280,2)</f>
        <v>0</v>
      </c>
      <c r="BL280" s="17" t="s">
        <v>185</v>
      </c>
      <c r="BM280" s="230" t="s">
        <v>388</v>
      </c>
    </row>
    <row r="281" s="2" customFormat="1" ht="14.4" customHeight="1">
      <c r="A281" s="38"/>
      <c r="B281" s="39"/>
      <c r="C281" s="219" t="s">
        <v>271</v>
      </c>
      <c r="D281" s="219" t="s">
        <v>142</v>
      </c>
      <c r="E281" s="220" t="s">
        <v>389</v>
      </c>
      <c r="F281" s="221" t="s">
        <v>390</v>
      </c>
      <c r="G281" s="222" t="s">
        <v>373</v>
      </c>
      <c r="H281" s="223">
        <v>2</v>
      </c>
      <c r="I281" s="224"/>
      <c r="J281" s="225">
        <f>ROUND(I281*H281,2)</f>
        <v>0</v>
      </c>
      <c r="K281" s="221" t="s">
        <v>146</v>
      </c>
      <c r="L281" s="44"/>
      <c r="M281" s="226" t="s">
        <v>1</v>
      </c>
      <c r="N281" s="227" t="s">
        <v>40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0.00156</v>
      </c>
      <c r="T281" s="229">
        <f>S281*H281</f>
        <v>0.0031199999999999999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0" t="s">
        <v>185</v>
      </c>
      <c r="AT281" s="230" t="s">
        <v>142</v>
      </c>
      <c r="AU281" s="230" t="s">
        <v>83</v>
      </c>
      <c r="AY281" s="17" t="s">
        <v>139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7" t="s">
        <v>147</v>
      </c>
      <c r="BK281" s="231">
        <f>ROUND(I281*H281,2)</f>
        <v>0</v>
      </c>
      <c r="BL281" s="17" t="s">
        <v>185</v>
      </c>
      <c r="BM281" s="230" t="s">
        <v>391</v>
      </c>
    </row>
    <row r="282" s="2" customFormat="1" ht="24.15" customHeight="1">
      <c r="A282" s="38"/>
      <c r="B282" s="39"/>
      <c r="C282" s="219" t="s">
        <v>392</v>
      </c>
      <c r="D282" s="219" t="s">
        <v>142</v>
      </c>
      <c r="E282" s="220" t="s">
        <v>393</v>
      </c>
      <c r="F282" s="221" t="s">
        <v>394</v>
      </c>
      <c r="G282" s="222" t="s">
        <v>145</v>
      </c>
      <c r="H282" s="223">
        <v>1</v>
      </c>
      <c r="I282" s="224"/>
      <c r="J282" s="225">
        <f>ROUND(I282*H282,2)</f>
        <v>0</v>
      </c>
      <c r="K282" s="221" t="s">
        <v>146</v>
      </c>
      <c r="L282" s="44"/>
      <c r="M282" s="226" t="s">
        <v>1</v>
      </c>
      <c r="N282" s="227" t="s">
        <v>40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0.0022499999999999998</v>
      </c>
      <c r="T282" s="229">
        <f>S282*H282</f>
        <v>0.0022499999999999998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0" t="s">
        <v>185</v>
      </c>
      <c r="AT282" s="230" t="s">
        <v>142</v>
      </c>
      <c r="AU282" s="230" t="s">
        <v>83</v>
      </c>
      <c r="AY282" s="17" t="s">
        <v>139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147</v>
      </c>
      <c r="BK282" s="231">
        <f>ROUND(I282*H282,2)</f>
        <v>0</v>
      </c>
      <c r="BL282" s="17" t="s">
        <v>185</v>
      </c>
      <c r="BM282" s="230" t="s">
        <v>395</v>
      </c>
    </row>
    <row r="283" s="2" customFormat="1" ht="24.15" customHeight="1">
      <c r="A283" s="38"/>
      <c r="B283" s="39"/>
      <c r="C283" s="219" t="s">
        <v>276</v>
      </c>
      <c r="D283" s="219" t="s">
        <v>142</v>
      </c>
      <c r="E283" s="220" t="s">
        <v>396</v>
      </c>
      <c r="F283" s="221" t="s">
        <v>397</v>
      </c>
      <c r="G283" s="222" t="s">
        <v>145</v>
      </c>
      <c r="H283" s="223">
        <v>3</v>
      </c>
      <c r="I283" s="224"/>
      <c r="J283" s="225">
        <f>ROUND(I283*H283,2)</f>
        <v>0</v>
      </c>
      <c r="K283" s="221" t="s">
        <v>146</v>
      </c>
      <c r="L283" s="44"/>
      <c r="M283" s="226" t="s">
        <v>1</v>
      </c>
      <c r="N283" s="227" t="s">
        <v>40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0.00084999999999999995</v>
      </c>
      <c r="T283" s="229">
        <f>S283*H283</f>
        <v>0.0025499999999999997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0" t="s">
        <v>185</v>
      </c>
      <c r="AT283" s="230" t="s">
        <v>142</v>
      </c>
      <c r="AU283" s="230" t="s">
        <v>83</v>
      </c>
      <c r="AY283" s="17" t="s">
        <v>139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147</v>
      </c>
      <c r="BK283" s="231">
        <f>ROUND(I283*H283,2)</f>
        <v>0</v>
      </c>
      <c r="BL283" s="17" t="s">
        <v>185</v>
      </c>
      <c r="BM283" s="230" t="s">
        <v>398</v>
      </c>
    </row>
    <row r="284" s="2" customFormat="1" ht="24.15" customHeight="1">
      <c r="A284" s="38"/>
      <c r="B284" s="39"/>
      <c r="C284" s="219" t="s">
        <v>399</v>
      </c>
      <c r="D284" s="219" t="s">
        <v>142</v>
      </c>
      <c r="E284" s="220" t="s">
        <v>400</v>
      </c>
      <c r="F284" s="221" t="s">
        <v>401</v>
      </c>
      <c r="G284" s="222" t="s">
        <v>162</v>
      </c>
      <c r="H284" s="223">
        <v>0.025000000000000001</v>
      </c>
      <c r="I284" s="224"/>
      <c r="J284" s="225">
        <f>ROUND(I284*H284,2)</f>
        <v>0</v>
      </c>
      <c r="K284" s="221" t="s">
        <v>146</v>
      </c>
      <c r="L284" s="44"/>
      <c r="M284" s="226" t="s">
        <v>1</v>
      </c>
      <c r="N284" s="227" t="s">
        <v>40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0" t="s">
        <v>185</v>
      </c>
      <c r="AT284" s="230" t="s">
        <v>142</v>
      </c>
      <c r="AU284" s="230" t="s">
        <v>83</v>
      </c>
      <c r="AY284" s="17" t="s">
        <v>139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7" t="s">
        <v>147</v>
      </c>
      <c r="BK284" s="231">
        <f>ROUND(I284*H284,2)</f>
        <v>0</v>
      </c>
      <c r="BL284" s="17" t="s">
        <v>185</v>
      </c>
      <c r="BM284" s="230" t="s">
        <v>402</v>
      </c>
    </row>
    <row r="285" s="12" customFormat="1" ht="22.8" customHeight="1">
      <c r="A285" s="12"/>
      <c r="B285" s="203"/>
      <c r="C285" s="204"/>
      <c r="D285" s="205" t="s">
        <v>72</v>
      </c>
      <c r="E285" s="217" t="s">
        <v>403</v>
      </c>
      <c r="F285" s="217" t="s">
        <v>404</v>
      </c>
      <c r="G285" s="204"/>
      <c r="H285" s="204"/>
      <c r="I285" s="207"/>
      <c r="J285" s="218">
        <f>BK285</f>
        <v>0</v>
      </c>
      <c r="K285" s="204"/>
      <c r="L285" s="209"/>
      <c r="M285" s="210"/>
      <c r="N285" s="211"/>
      <c r="O285" s="211"/>
      <c r="P285" s="212">
        <f>SUM(P286:P379)</f>
        <v>0</v>
      </c>
      <c r="Q285" s="211"/>
      <c r="R285" s="212">
        <f>SUM(R286:R379)</f>
        <v>0.49491849999999998</v>
      </c>
      <c r="S285" s="211"/>
      <c r="T285" s="213">
        <f>SUM(T286:T379)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4" t="s">
        <v>83</v>
      </c>
      <c r="AT285" s="215" t="s">
        <v>72</v>
      </c>
      <c r="AU285" s="215" t="s">
        <v>81</v>
      </c>
      <c r="AY285" s="214" t="s">
        <v>139</v>
      </c>
      <c r="BK285" s="216">
        <f>SUM(BK286:BK379)</f>
        <v>0</v>
      </c>
    </row>
    <row r="286" s="2" customFormat="1" ht="24.15" customHeight="1">
      <c r="A286" s="38"/>
      <c r="B286" s="39"/>
      <c r="C286" s="219" t="s">
        <v>280</v>
      </c>
      <c r="D286" s="219" t="s">
        <v>142</v>
      </c>
      <c r="E286" s="220" t="s">
        <v>405</v>
      </c>
      <c r="F286" s="221" t="s">
        <v>406</v>
      </c>
      <c r="G286" s="222" t="s">
        <v>167</v>
      </c>
      <c r="H286" s="223">
        <v>10</v>
      </c>
      <c r="I286" s="224"/>
      <c r="J286" s="225">
        <f>ROUND(I286*H286,2)</f>
        <v>0</v>
      </c>
      <c r="K286" s="221" t="s">
        <v>146</v>
      </c>
      <c r="L286" s="44"/>
      <c r="M286" s="226" t="s">
        <v>1</v>
      </c>
      <c r="N286" s="227" t="s">
        <v>40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0" t="s">
        <v>185</v>
      </c>
      <c r="AT286" s="230" t="s">
        <v>142</v>
      </c>
      <c r="AU286" s="230" t="s">
        <v>83</v>
      </c>
      <c r="AY286" s="17" t="s">
        <v>139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7" t="s">
        <v>147</v>
      </c>
      <c r="BK286" s="231">
        <f>ROUND(I286*H286,2)</f>
        <v>0</v>
      </c>
      <c r="BL286" s="17" t="s">
        <v>185</v>
      </c>
      <c r="BM286" s="230" t="s">
        <v>407</v>
      </c>
    </row>
    <row r="287" s="2" customFormat="1" ht="14.4" customHeight="1">
      <c r="A287" s="38"/>
      <c r="B287" s="39"/>
      <c r="C287" s="265" t="s">
        <v>408</v>
      </c>
      <c r="D287" s="265" t="s">
        <v>227</v>
      </c>
      <c r="E287" s="266" t="s">
        <v>409</v>
      </c>
      <c r="F287" s="267" t="s">
        <v>410</v>
      </c>
      <c r="G287" s="268" t="s">
        <v>167</v>
      </c>
      <c r="H287" s="269">
        <v>10.050000000000001</v>
      </c>
      <c r="I287" s="270"/>
      <c r="J287" s="271">
        <f>ROUND(I287*H287,2)</f>
        <v>0</v>
      </c>
      <c r="K287" s="267" t="s">
        <v>146</v>
      </c>
      <c r="L287" s="272"/>
      <c r="M287" s="273" t="s">
        <v>1</v>
      </c>
      <c r="N287" s="274" t="s">
        <v>40</v>
      </c>
      <c r="O287" s="92"/>
      <c r="P287" s="228">
        <f>O287*H287</f>
        <v>0</v>
      </c>
      <c r="Q287" s="228">
        <v>6.9999999999999994E-05</v>
      </c>
      <c r="R287" s="228">
        <f>Q287*H287</f>
        <v>0.00070350000000000002</v>
      </c>
      <c r="S287" s="228">
        <v>0</v>
      </c>
      <c r="T287" s="22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0" t="s">
        <v>213</v>
      </c>
      <c r="AT287" s="230" t="s">
        <v>227</v>
      </c>
      <c r="AU287" s="230" t="s">
        <v>83</v>
      </c>
      <c r="AY287" s="17" t="s">
        <v>139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147</v>
      </c>
      <c r="BK287" s="231">
        <f>ROUND(I287*H287,2)</f>
        <v>0</v>
      </c>
      <c r="BL287" s="17" t="s">
        <v>185</v>
      </c>
      <c r="BM287" s="230" t="s">
        <v>411</v>
      </c>
    </row>
    <row r="288" s="2" customFormat="1" ht="24.15" customHeight="1">
      <c r="A288" s="38"/>
      <c r="B288" s="39"/>
      <c r="C288" s="219" t="s">
        <v>285</v>
      </c>
      <c r="D288" s="219" t="s">
        <v>142</v>
      </c>
      <c r="E288" s="220" t="s">
        <v>412</v>
      </c>
      <c r="F288" s="221" t="s">
        <v>413</v>
      </c>
      <c r="G288" s="222" t="s">
        <v>167</v>
      </c>
      <c r="H288" s="223">
        <v>50</v>
      </c>
      <c r="I288" s="224"/>
      <c r="J288" s="225">
        <f>ROUND(I288*H288,2)</f>
        <v>0</v>
      </c>
      <c r="K288" s="221" t="s">
        <v>146</v>
      </c>
      <c r="L288" s="44"/>
      <c r="M288" s="226" t="s">
        <v>1</v>
      </c>
      <c r="N288" s="227" t="s">
        <v>40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0" t="s">
        <v>185</v>
      </c>
      <c r="AT288" s="230" t="s">
        <v>142</v>
      </c>
      <c r="AU288" s="230" t="s">
        <v>83</v>
      </c>
      <c r="AY288" s="17" t="s">
        <v>139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7" t="s">
        <v>147</v>
      </c>
      <c r="BK288" s="231">
        <f>ROUND(I288*H288,2)</f>
        <v>0</v>
      </c>
      <c r="BL288" s="17" t="s">
        <v>185</v>
      </c>
      <c r="BM288" s="230" t="s">
        <v>414</v>
      </c>
    </row>
    <row r="289" s="2" customFormat="1" ht="14.4" customHeight="1">
      <c r="A289" s="38"/>
      <c r="B289" s="39"/>
      <c r="C289" s="265" t="s">
        <v>415</v>
      </c>
      <c r="D289" s="265" t="s">
        <v>227</v>
      </c>
      <c r="E289" s="266" t="s">
        <v>416</v>
      </c>
      <c r="F289" s="267" t="s">
        <v>417</v>
      </c>
      <c r="G289" s="268" t="s">
        <v>167</v>
      </c>
      <c r="H289" s="269">
        <v>50</v>
      </c>
      <c r="I289" s="270"/>
      <c r="J289" s="271">
        <f>ROUND(I289*H289,2)</f>
        <v>0</v>
      </c>
      <c r="K289" s="267" t="s">
        <v>146</v>
      </c>
      <c r="L289" s="272"/>
      <c r="M289" s="273" t="s">
        <v>1</v>
      </c>
      <c r="N289" s="274" t="s">
        <v>40</v>
      </c>
      <c r="O289" s="92"/>
      <c r="P289" s="228">
        <f>O289*H289</f>
        <v>0</v>
      </c>
      <c r="Q289" s="228">
        <v>8.0000000000000007E-05</v>
      </c>
      <c r="R289" s="228">
        <f>Q289*H289</f>
        <v>0.0040000000000000001</v>
      </c>
      <c r="S289" s="228">
        <v>0</v>
      </c>
      <c r="T289" s="22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0" t="s">
        <v>213</v>
      </c>
      <c r="AT289" s="230" t="s">
        <v>227</v>
      </c>
      <c r="AU289" s="230" t="s">
        <v>83</v>
      </c>
      <c r="AY289" s="17" t="s">
        <v>139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147</v>
      </c>
      <c r="BK289" s="231">
        <f>ROUND(I289*H289,2)</f>
        <v>0</v>
      </c>
      <c r="BL289" s="17" t="s">
        <v>185</v>
      </c>
      <c r="BM289" s="230" t="s">
        <v>418</v>
      </c>
    </row>
    <row r="290" s="2" customFormat="1" ht="24.15" customHeight="1">
      <c r="A290" s="38"/>
      <c r="B290" s="39"/>
      <c r="C290" s="219" t="s">
        <v>289</v>
      </c>
      <c r="D290" s="219" t="s">
        <v>142</v>
      </c>
      <c r="E290" s="220" t="s">
        <v>419</v>
      </c>
      <c r="F290" s="221" t="s">
        <v>420</v>
      </c>
      <c r="G290" s="222" t="s">
        <v>145</v>
      </c>
      <c r="H290" s="223">
        <v>10</v>
      </c>
      <c r="I290" s="224"/>
      <c r="J290" s="225">
        <f>ROUND(I290*H290,2)</f>
        <v>0</v>
      </c>
      <c r="K290" s="221" t="s">
        <v>146</v>
      </c>
      <c r="L290" s="44"/>
      <c r="M290" s="226" t="s">
        <v>1</v>
      </c>
      <c r="N290" s="227" t="s">
        <v>40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0" t="s">
        <v>185</v>
      </c>
      <c r="AT290" s="230" t="s">
        <v>142</v>
      </c>
      <c r="AU290" s="230" t="s">
        <v>83</v>
      </c>
      <c r="AY290" s="17" t="s">
        <v>139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7" t="s">
        <v>147</v>
      </c>
      <c r="BK290" s="231">
        <f>ROUND(I290*H290,2)</f>
        <v>0</v>
      </c>
      <c r="BL290" s="17" t="s">
        <v>185</v>
      </c>
      <c r="BM290" s="230" t="s">
        <v>421</v>
      </c>
    </row>
    <row r="291" s="2" customFormat="1" ht="14.4" customHeight="1">
      <c r="A291" s="38"/>
      <c r="B291" s="39"/>
      <c r="C291" s="265" t="s">
        <v>422</v>
      </c>
      <c r="D291" s="265" t="s">
        <v>227</v>
      </c>
      <c r="E291" s="266" t="s">
        <v>423</v>
      </c>
      <c r="F291" s="267" t="s">
        <v>424</v>
      </c>
      <c r="G291" s="268" t="s">
        <v>145</v>
      </c>
      <c r="H291" s="269">
        <v>10</v>
      </c>
      <c r="I291" s="270"/>
      <c r="J291" s="271">
        <f>ROUND(I291*H291,2)</f>
        <v>0</v>
      </c>
      <c r="K291" s="267" t="s">
        <v>146</v>
      </c>
      <c r="L291" s="272"/>
      <c r="M291" s="273" t="s">
        <v>1</v>
      </c>
      <c r="N291" s="274" t="s">
        <v>40</v>
      </c>
      <c r="O291" s="92"/>
      <c r="P291" s="228">
        <f>O291*H291</f>
        <v>0</v>
      </c>
      <c r="Q291" s="228">
        <v>3.0000000000000001E-05</v>
      </c>
      <c r="R291" s="228">
        <f>Q291*H291</f>
        <v>0.00030000000000000003</v>
      </c>
      <c r="S291" s="228">
        <v>0</v>
      </c>
      <c r="T291" s="229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0" t="s">
        <v>213</v>
      </c>
      <c r="AT291" s="230" t="s">
        <v>227</v>
      </c>
      <c r="AU291" s="230" t="s">
        <v>83</v>
      </c>
      <c r="AY291" s="17" t="s">
        <v>139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7" t="s">
        <v>147</v>
      </c>
      <c r="BK291" s="231">
        <f>ROUND(I291*H291,2)</f>
        <v>0</v>
      </c>
      <c r="BL291" s="17" t="s">
        <v>185</v>
      </c>
      <c r="BM291" s="230" t="s">
        <v>425</v>
      </c>
    </row>
    <row r="292" s="2" customFormat="1" ht="24.15" customHeight="1">
      <c r="A292" s="38"/>
      <c r="B292" s="39"/>
      <c r="C292" s="219" t="s">
        <v>292</v>
      </c>
      <c r="D292" s="219" t="s">
        <v>142</v>
      </c>
      <c r="E292" s="220" t="s">
        <v>426</v>
      </c>
      <c r="F292" s="221" t="s">
        <v>427</v>
      </c>
      <c r="G292" s="222" t="s">
        <v>145</v>
      </c>
      <c r="H292" s="223">
        <v>10</v>
      </c>
      <c r="I292" s="224"/>
      <c r="J292" s="225">
        <f>ROUND(I292*H292,2)</f>
        <v>0</v>
      </c>
      <c r="K292" s="221" t="s">
        <v>146</v>
      </c>
      <c r="L292" s="44"/>
      <c r="M292" s="226" t="s">
        <v>1</v>
      </c>
      <c r="N292" s="227" t="s">
        <v>40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0" t="s">
        <v>185</v>
      </c>
      <c r="AT292" s="230" t="s">
        <v>142</v>
      </c>
      <c r="AU292" s="230" t="s">
        <v>83</v>
      </c>
      <c r="AY292" s="17" t="s">
        <v>139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147</v>
      </c>
      <c r="BK292" s="231">
        <f>ROUND(I292*H292,2)</f>
        <v>0</v>
      </c>
      <c r="BL292" s="17" t="s">
        <v>185</v>
      </c>
      <c r="BM292" s="230" t="s">
        <v>428</v>
      </c>
    </row>
    <row r="293" s="2" customFormat="1" ht="24.15" customHeight="1">
      <c r="A293" s="38"/>
      <c r="B293" s="39"/>
      <c r="C293" s="219" t="s">
        <v>429</v>
      </c>
      <c r="D293" s="219" t="s">
        <v>142</v>
      </c>
      <c r="E293" s="220" t="s">
        <v>430</v>
      </c>
      <c r="F293" s="221" t="s">
        <v>431</v>
      </c>
      <c r="G293" s="222" t="s">
        <v>167</v>
      </c>
      <c r="H293" s="223">
        <v>180</v>
      </c>
      <c r="I293" s="224"/>
      <c r="J293" s="225">
        <f>ROUND(I293*H293,2)</f>
        <v>0</v>
      </c>
      <c r="K293" s="221" t="s">
        <v>146</v>
      </c>
      <c r="L293" s="44"/>
      <c r="M293" s="226" t="s">
        <v>1</v>
      </c>
      <c r="N293" s="227" t="s">
        <v>40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0" t="s">
        <v>185</v>
      </c>
      <c r="AT293" s="230" t="s">
        <v>142</v>
      </c>
      <c r="AU293" s="230" t="s">
        <v>83</v>
      </c>
      <c r="AY293" s="17" t="s">
        <v>139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7" t="s">
        <v>147</v>
      </c>
      <c r="BK293" s="231">
        <f>ROUND(I293*H293,2)</f>
        <v>0</v>
      </c>
      <c r="BL293" s="17" t="s">
        <v>185</v>
      </c>
      <c r="BM293" s="230" t="s">
        <v>432</v>
      </c>
    </row>
    <row r="294" s="2" customFormat="1" ht="14.4" customHeight="1">
      <c r="A294" s="38"/>
      <c r="B294" s="39"/>
      <c r="C294" s="265" t="s">
        <v>297</v>
      </c>
      <c r="D294" s="265" t="s">
        <v>227</v>
      </c>
      <c r="E294" s="266" t="s">
        <v>433</v>
      </c>
      <c r="F294" s="267" t="s">
        <v>434</v>
      </c>
      <c r="G294" s="268" t="s">
        <v>167</v>
      </c>
      <c r="H294" s="269">
        <v>189</v>
      </c>
      <c r="I294" s="270"/>
      <c r="J294" s="271">
        <f>ROUND(I294*H294,2)</f>
        <v>0</v>
      </c>
      <c r="K294" s="267" t="s">
        <v>146</v>
      </c>
      <c r="L294" s="272"/>
      <c r="M294" s="273" t="s">
        <v>1</v>
      </c>
      <c r="N294" s="274" t="s">
        <v>40</v>
      </c>
      <c r="O294" s="92"/>
      <c r="P294" s="228">
        <f>O294*H294</f>
        <v>0</v>
      </c>
      <c r="Q294" s="228">
        <v>2.0000000000000002E-05</v>
      </c>
      <c r="R294" s="228">
        <f>Q294*H294</f>
        <v>0.0037800000000000004</v>
      </c>
      <c r="S294" s="228">
        <v>0</v>
      </c>
      <c r="T294" s="229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0" t="s">
        <v>213</v>
      </c>
      <c r="AT294" s="230" t="s">
        <v>227</v>
      </c>
      <c r="AU294" s="230" t="s">
        <v>83</v>
      </c>
      <c r="AY294" s="17" t="s">
        <v>139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7" t="s">
        <v>147</v>
      </c>
      <c r="BK294" s="231">
        <f>ROUND(I294*H294,2)</f>
        <v>0</v>
      </c>
      <c r="BL294" s="17" t="s">
        <v>185</v>
      </c>
      <c r="BM294" s="230" t="s">
        <v>435</v>
      </c>
    </row>
    <row r="295" s="2" customFormat="1" ht="24.15" customHeight="1">
      <c r="A295" s="38"/>
      <c r="B295" s="39"/>
      <c r="C295" s="219" t="s">
        <v>436</v>
      </c>
      <c r="D295" s="219" t="s">
        <v>142</v>
      </c>
      <c r="E295" s="220" t="s">
        <v>437</v>
      </c>
      <c r="F295" s="221" t="s">
        <v>438</v>
      </c>
      <c r="G295" s="222" t="s">
        <v>167</v>
      </c>
      <c r="H295" s="223">
        <v>400</v>
      </c>
      <c r="I295" s="224"/>
      <c r="J295" s="225">
        <f>ROUND(I295*H295,2)</f>
        <v>0</v>
      </c>
      <c r="K295" s="221" t="s">
        <v>146</v>
      </c>
      <c r="L295" s="44"/>
      <c r="M295" s="226" t="s">
        <v>1</v>
      </c>
      <c r="N295" s="227" t="s">
        <v>40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0" t="s">
        <v>185</v>
      </c>
      <c r="AT295" s="230" t="s">
        <v>142</v>
      </c>
      <c r="AU295" s="230" t="s">
        <v>83</v>
      </c>
      <c r="AY295" s="17" t="s">
        <v>139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147</v>
      </c>
      <c r="BK295" s="231">
        <f>ROUND(I295*H295,2)</f>
        <v>0</v>
      </c>
      <c r="BL295" s="17" t="s">
        <v>185</v>
      </c>
      <c r="BM295" s="230" t="s">
        <v>439</v>
      </c>
    </row>
    <row r="296" s="2" customFormat="1" ht="14.4" customHeight="1">
      <c r="A296" s="38"/>
      <c r="B296" s="39"/>
      <c r="C296" s="265" t="s">
        <v>300</v>
      </c>
      <c r="D296" s="265" t="s">
        <v>227</v>
      </c>
      <c r="E296" s="266" t="s">
        <v>440</v>
      </c>
      <c r="F296" s="267" t="s">
        <v>441</v>
      </c>
      <c r="G296" s="268" t="s">
        <v>167</v>
      </c>
      <c r="H296" s="269">
        <v>504</v>
      </c>
      <c r="I296" s="270"/>
      <c r="J296" s="271">
        <f>ROUND(I296*H296,2)</f>
        <v>0</v>
      </c>
      <c r="K296" s="267" t="s">
        <v>146</v>
      </c>
      <c r="L296" s="272"/>
      <c r="M296" s="273" t="s">
        <v>1</v>
      </c>
      <c r="N296" s="274" t="s">
        <v>40</v>
      </c>
      <c r="O296" s="92"/>
      <c r="P296" s="228">
        <f>O296*H296</f>
        <v>0</v>
      </c>
      <c r="Q296" s="228">
        <v>0.00012</v>
      </c>
      <c r="R296" s="228">
        <f>Q296*H296</f>
        <v>0.060479999999999999</v>
      </c>
      <c r="S296" s="228">
        <v>0</v>
      </c>
      <c r="T296" s="22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0" t="s">
        <v>213</v>
      </c>
      <c r="AT296" s="230" t="s">
        <v>227</v>
      </c>
      <c r="AU296" s="230" t="s">
        <v>83</v>
      </c>
      <c r="AY296" s="17" t="s">
        <v>139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147</v>
      </c>
      <c r="BK296" s="231">
        <f>ROUND(I296*H296,2)</f>
        <v>0</v>
      </c>
      <c r="BL296" s="17" t="s">
        <v>185</v>
      </c>
      <c r="BM296" s="230" t="s">
        <v>442</v>
      </c>
    </row>
    <row r="297" s="14" customFormat="1">
      <c r="A297" s="14"/>
      <c r="B297" s="243"/>
      <c r="C297" s="244"/>
      <c r="D297" s="234" t="s">
        <v>148</v>
      </c>
      <c r="E297" s="244"/>
      <c r="F297" s="246" t="s">
        <v>443</v>
      </c>
      <c r="G297" s="244"/>
      <c r="H297" s="247">
        <v>504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148</v>
      </c>
      <c r="AU297" s="253" t="s">
        <v>83</v>
      </c>
      <c r="AV297" s="14" t="s">
        <v>83</v>
      </c>
      <c r="AW297" s="14" t="s">
        <v>4</v>
      </c>
      <c r="AX297" s="14" t="s">
        <v>81</v>
      </c>
      <c r="AY297" s="253" t="s">
        <v>139</v>
      </c>
    </row>
    <row r="298" s="2" customFormat="1" ht="24.15" customHeight="1">
      <c r="A298" s="38"/>
      <c r="B298" s="39"/>
      <c r="C298" s="219" t="s">
        <v>444</v>
      </c>
      <c r="D298" s="219" t="s">
        <v>142</v>
      </c>
      <c r="E298" s="220" t="s">
        <v>445</v>
      </c>
      <c r="F298" s="221" t="s">
        <v>446</v>
      </c>
      <c r="G298" s="222" t="s">
        <v>167</v>
      </c>
      <c r="H298" s="223">
        <v>20</v>
      </c>
      <c r="I298" s="224"/>
      <c r="J298" s="225">
        <f>ROUND(I298*H298,2)</f>
        <v>0</v>
      </c>
      <c r="K298" s="221" t="s">
        <v>146</v>
      </c>
      <c r="L298" s="44"/>
      <c r="M298" s="226" t="s">
        <v>1</v>
      </c>
      <c r="N298" s="227" t="s">
        <v>40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0" t="s">
        <v>185</v>
      </c>
      <c r="AT298" s="230" t="s">
        <v>142</v>
      </c>
      <c r="AU298" s="230" t="s">
        <v>83</v>
      </c>
      <c r="AY298" s="17" t="s">
        <v>139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147</v>
      </c>
      <c r="BK298" s="231">
        <f>ROUND(I298*H298,2)</f>
        <v>0</v>
      </c>
      <c r="BL298" s="17" t="s">
        <v>185</v>
      </c>
      <c r="BM298" s="230" t="s">
        <v>447</v>
      </c>
    </row>
    <row r="299" s="2" customFormat="1" ht="14.4" customHeight="1">
      <c r="A299" s="38"/>
      <c r="B299" s="39"/>
      <c r="C299" s="265" t="s">
        <v>306</v>
      </c>
      <c r="D299" s="265" t="s">
        <v>227</v>
      </c>
      <c r="E299" s="266" t="s">
        <v>448</v>
      </c>
      <c r="F299" s="267" t="s">
        <v>449</v>
      </c>
      <c r="G299" s="268" t="s">
        <v>167</v>
      </c>
      <c r="H299" s="269">
        <v>12</v>
      </c>
      <c r="I299" s="270"/>
      <c r="J299" s="271">
        <f>ROUND(I299*H299,2)</f>
        <v>0</v>
      </c>
      <c r="K299" s="267" t="s">
        <v>146</v>
      </c>
      <c r="L299" s="272"/>
      <c r="M299" s="273" t="s">
        <v>1</v>
      </c>
      <c r="N299" s="274" t="s">
        <v>40</v>
      </c>
      <c r="O299" s="92"/>
      <c r="P299" s="228">
        <f>O299*H299</f>
        <v>0</v>
      </c>
      <c r="Q299" s="228">
        <v>0.00016000000000000001</v>
      </c>
      <c r="R299" s="228">
        <f>Q299*H299</f>
        <v>0.0019200000000000003</v>
      </c>
      <c r="S299" s="228">
        <v>0</v>
      </c>
      <c r="T299" s="229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0" t="s">
        <v>213</v>
      </c>
      <c r="AT299" s="230" t="s">
        <v>227</v>
      </c>
      <c r="AU299" s="230" t="s">
        <v>83</v>
      </c>
      <c r="AY299" s="17" t="s">
        <v>139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7" t="s">
        <v>147</v>
      </c>
      <c r="BK299" s="231">
        <f>ROUND(I299*H299,2)</f>
        <v>0</v>
      </c>
      <c r="BL299" s="17" t="s">
        <v>185</v>
      </c>
      <c r="BM299" s="230" t="s">
        <v>450</v>
      </c>
    </row>
    <row r="300" s="14" customFormat="1">
      <c r="A300" s="14"/>
      <c r="B300" s="243"/>
      <c r="C300" s="244"/>
      <c r="D300" s="234" t="s">
        <v>148</v>
      </c>
      <c r="E300" s="244"/>
      <c r="F300" s="246" t="s">
        <v>451</v>
      </c>
      <c r="G300" s="244"/>
      <c r="H300" s="247">
        <v>12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148</v>
      </c>
      <c r="AU300" s="253" t="s">
        <v>83</v>
      </c>
      <c r="AV300" s="14" t="s">
        <v>83</v>
      </c>
      <c r="AW300" s="14" t="s">
        <v>4</v>
      </c>
      <c r="AX300" s="14" t="s">
        <v>81</v>
      </c>
      <c r="AY300" s="253" t="s">
        <v>139</v>
      </c>
    </row>
    <row r="301" s="2" customFormat="1" ht="14.4" customHeight="1">
      <c r="A301" s="38"/>
      <c r="B301" s="39"/>
      <c r="C301" s="265" t="s">
        <v>452</v>
      </c>
      <c r="D301" s="265" t="s">
        <v>227</v>
      </c>
      <c r="E301" s="266" t="s">
        <v>453</v>
      </c>
      <c r="F301" s="267" t="s">
        <v>454</v>
      </c>
      <c r="G301" s="268" t="s">
        <v>167</v>
      </c>
      <c r="H301" s="269">
        <v>12</v>
      </c>
      <c r="I301" s="270"/>
      <c r="J301" s="271">
        <f>ROUND(I301*H301,2)</f>
        <v>0</v>
      </c>
      <c r="K301" s="267" t="s">
        <v>146</v>
      </c>
      <c r="L301" s="272"/>
      <c r="M301" s="273" t="s">
        <v>1</v>
      </c>
      <c r="N301" s="274" t="s">
        <v>40</v>
      </c>
      <c r="O301" s="92"/>
      <c r="P301" s="228">
        <f>O301*H301</f>
        <v>0</v>
      </c>
      <c r="Q301" s="228">
        <v>0.00025000000000000001</v>
      </c>
      <c r="R301" s="228">
        <f>Q301*H301</f>
        <v>0.0030000000000000001</v>
      </c>
      <c r="S301" s="228">
        <v>0</v>
      </c>
      <c r="T301" s="229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0" t="s">
        <v>213</v>
      </c>
      <c r="AT301" s="230" t="s">
        <v>227</v>
      </c>
      <c r="AU301" s="230" t="s">
        <v>83</v>
      </c>
      <c r="AY301" s="17" t="s">
        <v>139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147</v>
      </c>
      <c r="BK301" s="231">
        <f>ROUND(I301*H301,2)</f>
        <v>0</v>
      </c>
      <c r="BL301" s="17" t="s">
        <v>185</v>
      </c>
      <c r="BM301" s="230" t="s">
        <v>455</v>
      </c>
    </row>
    <row r="302" s="14" customFormat="1">
      <c r="A302" s="14"/>
      <c r="B302" s="243"/>
      <c r="C302" s="244"/>
      <c r="D302" s="234" t="s">
        <v>148</v>
      </c>
      <c r="E302" s="244"/>
      <c r="F302" s="246" t="s">
        <v>451</v>
      </c>
      <c r="G302" s="244"/>
      <c r="H302" s="247">
        <v>12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148</v>
      </c>
      <c r="AU302" s="253" t="s">
        <v>83</v>
      </c>
      <c r="AV302" s="14" t="s">
        <v>83</v>
      </c>
      <c r="AW302" s="14" t="s">
        <v>4</v>
      </c>
      <c r="AX302" s="14" t="s">
        <v>81</v>
      </c>
      <c r="AY302" s="253" t="s">
        <v>139</v>
      </c>
    </row>
    <row r="303" s="2" customFormat="1" ht="24.15" customHeight="1">
      <c r="A303" s="38"/>
      <c r="B303" s="39"/>
      <c r="C303" s="219" t="s">
        <v>311</v>
      </c>
      <c r="D303" s="219" t="s">
        <v>142</v>
      </c>
      <c r="E303" s="220" t="s">
        <v>456</v>
      </c>
      <c r="F303" s="221" t="s">
        <v>457</v>
      </c>
      <c r="G303" s="222" t="s">
        <v>167</v>
      </c>
      <c r="H303" s="223">
        <v>45</v>
      </c>
      <c r="I303" s="224"/>
      <c r="J303" s="225">
        <f>ROUND(I303*H303,2)</f>
        <v>0</v>
      </c>
      <c r="K303" s="221" t="s">
        <v>146</v>
      </c>
      <c r="L303" s="44"/>
      <c r="M303" s="226" t="s">
        <v>1</v>
      </c>
      <c r="N303" s="227" t="s">
        <v>40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0" t="s">
        <v>185</v>
      </c>
      <c r="AT303" s="230" t="s">
        <v>142</v>
      </c>
      <c r="AU303" s="230" t="s">
        <v>83</v>
      </c>
      <c r="AY303" s="17" t="s">
        <v>139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7" t="s">
        <v>147</v>
      </c>
      <c r="BK303" s="231">
        <f>ROUND(I303*H303,2)</f>
        <v>0</v>
      </c>
      <c r="BL303" s="17" t="s">
        <v>185</v>
      </c>
      <c r="BM303" s="230" t="s">
        <v>458</v>
      </c>
    </row>
    <row r="304" s="2" customFormat="1" ht="14.4" customHeight="1">
      <c r="A304" s="38"/>
      <c r="B304" s="39"/>
      <c r="C304" s="265" t="s">
        <v>459</v>
      </c>
      <c r="D304" s="265" t="s">
        <v>227</v>
      </c>
      <c r="E304" s="266" t="s">
        <v>460</v>
      </c>
      <c r="F304" s="267" t="s">
        <v>461</v>
      </c>
      <c r="G304" s="268" t="s">
        <v>167</v>
      </c>
      <c r="H304" s="269">
        <v>50.399999999999999</v>
      </c>
      <c r="I304" s="270"/>
      <c r="J304" s="271">
        <f>ROUND(I304*H304,2)</f>
        <v>0</v>
      </c>
      <c r="K304" s="267" t="s">
        <v>146</v>
      </c>
      <c r="L304" s="272"/>
      <c r="M304" s="273" t="s">
        <v>1</v>
      </c>
      <c r="N304" s="274" t="s">
        <v>40</v>
      </c>
      <c r="O304" s="92"/>
      <c r="P304" s="228">
        <f>O304*H304</f>
        <v>0</v>
      </c>
      <c r="Q304" s="228">
        <v>0.00034000000000000002</v>
      </c>
      <c r="R304" s="228">
        <f>Q304*H304</f>
        <v>0.017136000000000002</v>
      </c>
      <c r="S304" s="228">
        <v>0</v>
      </c>
      <c r="T304" s="229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213</v>
      </c>
      <c r="AT304" s="230" t="s">
        <v>227</v>
      </c>
      <c r="AU304" s="230" t="s">
        <v>83</v>
      </c>
      <c r="AY304" s="17" t="s">
        <v>139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147</v>
      </c>
      <c r="BK304" s="231">
        <f>ROUND(I304*H304,2)</f>
        <v>0</v>
      </c>
      <c r="BL304" s="17" t="s">
        <v>185</v>
      </c>
      <c r="BM304" s="230" t="s">
        <v>462</v>
      </c>
    </row>
    <row r="305" s="14" customFormat="1">
      <c r="A305" s="14"/>
      <c r="B305" s="243"/>
      <c r="C305" s="244"/>
      <c r="D305" s="234" t="s">
        <v>148</v>
      </c>
      <c r="E305" s="244"/>
      <c r="F305" s="246" t="s">
        <v>463</v>
      </c>
      <c r="G305" s="244"/>
      <c r="H305" s="247">
        <v>50.399999999999999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148</v>
      </c>
      <c r="AU305" s="253" t="s">
        <v>83</v>
      </c>
      <c r="AV305" s="14" t="s">
        <v>83</v>
      </c>
      <c r="AW305" s="14" t="s">
        <v>4</v>
      </c>
      <c r="AX305" s="14" t="s">
        <v>81</v>
      </c>
      <c r="AY305" s="253" t="s">
        <v>139</v>
      </c>
    </row>
    <row r="306" s="2" customFormat="1" ht="14.4" customHeight="1">
      <c r="A306" s="38"/>
      <c r="B306" s="39"/>
      <c r="C306" s="265" t="s">
        <v>315</v>
      </c>
      <c r="D306" s="265" t="s">
        <v>227</v>
      </c>
      <c r="E306" s="266" t="s">
        <v>464</v>
      </c>
      <c r="F306" s="267" t="s">
        <v>465</v>
      </c>
      <c r="G306" s="268" t="s">
        <v>167</v>
      </c>
      <c r="H306" s="269">
        <v>6.2999999999999998</v>
      </c>
      <c r="I306" s="270"/>
      <c r="J306" s="271">
        <f>ROUND(I306*H306,2)</f>
        <v>0</v>
      </c>
      <c r="K306" s="267" t="s">
        <v>146</v>
      </c>
      <c r="L306" s="272"/>
      <c r="M306" s="273" t="s">
        <v>1</v>
      </c>
      <c r="N306" s="274" t="s">
        <v>40</v>
      </c>
      <c r="O306" s="92"/>
      <c r="P306" s="228">
        <f>O306*H306</f>
        <v>0</v>
      </c>
      <c r="Q306" s="228">
        <v>0.00052999999999999998</v>
      </c>
      <c r="R306" s="228">
        <f>Q306*H306</f>
        <v>0.003339</v>
      </c>
      <c r="S306" s="228">
        <v>0</v>
      </c>
      <c r="T306" s="22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0" t="s">
        <v>213</v>
      </c>
      <c r="AT306" s="230" t="s">
        <v>227</v>
      </c>
      <c r="AU306" s="230" t="s">
        <v>83</v>
      </c>
      <c r="AY306" s="17" t="s">
        <v>139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147</v>
      </c>
      <c r="BK306" s="231">
        <f>ROUND(I306*H306,2)</f>
        <v>0</v>
      </c>
      <c r="BL306" s="17" t="s">
        <v>185</v>
      </c>
      <c r="BM306" s="230" t="s">
        <v>466</v>
      </c>
    </row>
    <row r="307" s="14" customFormat="1">
      <c r="A307" s="14"/>
      <c r="B307" s="243"/>
      <c r="C307" s="244"/>
      <c r="D307" s="234" t="s">
        <v>148</v>
      </c>
      <c r="E307" s="244"/>
      <c r="F307" s="246" t="s">
        <v>467</v>
      </c>
      <c r="G307" s="244"/>
      <c r="H307" s="247">
        <v>6.2999999999999998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148</v>
      </c>
      <c r="AU307" s="253" t="s">
        <v>83</v>
      </c>
      <c r="AV307" s="14" t="s">
        <v>83</v>
      </c>
      <c r="AW307" s="14" t="s">
        <v>4</v>
      </c>
      <c r="AX307" s="14" t="s">
        <v>81</v>
      </c>
      <c r="AY307" s="253" t="s">
        <v>139</v>
      </c>
    </row>
    <row r="308" s="2" customFormat="1" ht="24.15" customHeight="1">
      <c r="A308" s="38"/>
      <c r="B308" s="39"/>
      <c r="C308" s="219" t="s">
        <v>468</v>
      </c>
      <c r="D308" s="219" t="s">
        <v>142</v>
      </c>
      <c r="E308" s="220" t="s">
        <v>469</v>
      </c>
      <c r="F308" s="221" t="s">
        <v>470</v>
      </c>
      <c r="G308" s="222" t="s">
        <v>167</v>
      </c>
      <c r="H308" s="223">
        <v>50</v>
      </c>
      <c r="I308" s="224"/>
      <c r="J308" s="225">
        <f>ROUND(I308*H308,2)</f>
        <v>0</v>
      </c>
      <c r="K308" s="221" t="s">
        <v>146</v>
      </c>
      <c r="L308" s="44"/>
      <c r="M308" s="226" t="s">
        <v>1</v>
      </c>
      <c r="N308" s="227" t="s">
        <v>40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0" t="s">
        <v>185</v>
      </c>
      <c r="AT308" s="230" t="s">
        <v>142</v>
      </c>
      <c r="AU308" s="230" t="s">
        <v>83</v>
      </c>
      <c r="AY308" s="17" t="s">
        <v>139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147</v>
      </c>
      <c r="BK308" s="231">
        <f>ROUND(I308*H308,2)</f>
        <v>0</v>
      </c>
      <c r="BL308" s="17" t="s">
        <v>185</v>
      </c>
      <c r="BM308" s="230" t="s">
        <v>471</v>
      </c>
    </row>
    <row r="309" s="2" customFormat="1" ht="24.15" customHeight="1">
      <c r="A309" s="38"/>
      <c r="B309" s="39"/>
      <c r="C309" s="219" t="s">
        <v>318</v>
      </c>
      <c r="D309" s="219" t="s">
        <v>142</v>
      </c>
      <c r="E309" s="220" t="s">
        <v>472</v>
      </c>
      <c r="F309" s="221" t="s">
        <v>473</v>
      </c>
      <c r="G309" s="222" t="s">
        <v>145</v>
      </c>
      <c r="H309" s="223">
        <v>12</v>
      </c>
      <c r="I309" s="224"/>
      <c r="J309" s="225">
        <f>ROUND(I309*H309,2)</f>
        <v>0</v>
      </c>
      <c r="K309" s="221" t="s">
        <v>146</v>
      </c>
      <c r="L309" s="44"/>
      <c r="M309" s="226" t="s">
        <v>1</v>
      </c>
      <c r="N309" s="227" t="s">
        <v>40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0" t="s">
        <v>185</v>
      </c>
      <c r="AT309" s="230" t="s">
        <v>142</v>
      </c>
      <c r="AU309" s="230" t="s">
        <v>83</v>
      </c>
      <c r="AY309" s="17" t="s">
        <v>139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147</v>
      </c>
      <c r="BK309" s="231">
        <f>ROUND(I309*H309,2)</f>
        <v>0</v>
      </c>
      <c r="BL309" s="17" t="s">
        <v>185</v>
      </c>
      <c r="BM309" s="230" t="s">
        <v>474</v>
      </c>
    </row>
    <row r="310" s="2" customFormat="1" ht="24.15" customHeight="1">
      <c r="A310" s="38"/>
      <c r="B310" s="39"/>
      <c r="C310" s="219" t="s">
        <v>475</v>
      </c>
      <c r="D310" s="219" t="s">
        <v>142</v>
      </c>
      <c r="E310" s="220" t="s">
        <v>476</v>
      </c>
      <c r="F310" s="221" t="s">
        <v>477</v>
      </c>
      <c r="G310" s="222" t="s">
        <v>145</v>
      </c>
      <c r="H310" s="223">
        <v>15</v>
      </c>
      <c r="I310" s="224"/>
      <c r="J310" s="225">
        <f>ROUND(I310*H310,2)</f>
        <v>0</v>
      </c>
      <c r="K310" s="221" t="s">
        <v>146</v>
      </c>
      <c r="L310" s="44"/>
      <c r="M310" s="226" t="s">
        <v>1</v>
      </c>
      <c r="N310" s="227" t="s">
        <v>40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0" t="s">
        <v>185</v>
      </c>
      <c r="AT310" s="230" t="s">
        <v>142</v>
      </c>
      <c r="AU310" s="230" t="s">
        <v>83</v>
      </c>
      <c r="AY310" s="17" t="s">
        <v>139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7" t="s">
        <v>147</v>
      </c>
      <c r="BK310" s="231">
        <f>ROUND(I310*H310,2)</f>
        <v>0</v>
      </c>
      <c r="BL310" s="17" t="s">
        <v>185</v>
      </c>
      <c r="BM310" s="230" t="s">
        <v>478</v>
      </c>
    </row>
    <row r="311" s="2" customFormat="1" ht="24.15" customHeight="1">
      <c r="A311" s="38"/>
      <c r="B311" s="39"/>
      <c r="C311" s="219" t="s">
        <v>322</v>
      </c>
      <c r="D311" s="219" t="s">
        <v>142</v>
      </c>
      <c r="E311" s="220" t="s">
        <v>479</v>
      </c>
      <c r="F311" s="221" t="s">
        <v>480</v>
      </c>
      <c r="G311" s="222" t="s">
        <v>145</v>
      </c>
      <c r="H311" s="223">
        <v>4</v>
      </c>
      <c r="I311" s="224"/>
      <c r="J311" s="225">
        <f>ROUND(I311*H311,2)</f>
        <v>0</v>
      </c>
      <c r="K311" s="221" t="s">
        <v>146</v>
      </c>
      <c r="L311" s="44"/>
      <c r="M311" s="226" t="s">
        <v>1</v>
      </c>
      <c r="N311" s="227" t="s">
        <v>40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0" t="s">
        <v>185</v>
      </c>
      <c r="AT311" s="230" t="s">
        <v>142</v>
      </c>
      <c r="AU311" s="230" t="s">
        <v>83</v>
      </c>
      <c r="AY311" s="17" t="s">
        <v>139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147</v>
      </c>
      <c r="BK311" s="231">
        <f>ROUND(I311*H311,2)</f>
        <v>0</v>
      </c>
      <c r="BL311" s="17" t="s">
        <v>185</v>
      </c>
      <c r="BM311" s="230" t="s">
        <v>481</v>
      </c>
    </row>
    <row r="312" s="2" customFormat="1" ht="24.15" customHeight="1">
      <c r="A312" s="38"/>
      <c r="B312" s="39"/>
      <c r="C312" s="219" t="s">
        <v>482</v>
      </c>
      <c r="D312" s="219" t="s">
        <v>142</v>
      </c>
      <c r="E312" s="220" t="s">
        <v>483</v>
      </c>
      <c r="F312" s="221" t="s">
        <v>484</v>
      </c>
      <c r="G312" s="222" t="s">
        <v>145</v>
      </c>
      <c r="H312" s="223">
        <v>4</v>
      </c>
      <c r="I312" s="224"/>
      <c r="J312" s="225">
        <f>ROUND(I312*H312,2)</f>
        <v>0</v>
      </c>
      <c r="K312" s="221" t="s">
        <v>146</v>
      </c>
      <c r="L312" s="44"/>
      <c r="M312" s="226" t="s">
        <v>1</v>
      </c>
      <c r="N312" s="227" t="s">
        <v>40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0" t="s">
        <v>185</v>
      </c>
      <c r="AT312" s="230" t="s">
        <v>142</v>
      </c>
      <c r="AU312" s="230" t="s">
        <v>83</v>
      </c>
      <c r="AY312" s="17" t="s">
        <v>139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7" t="s">
        <v>147</v>
      </c>
      <c r="BK312" s="231">
        <f>ROUND(I312*H312,2)</f>
        <v>0</v>
      </c>
      <c r="BL312" s="17" t="s">
        <v>185</v>
      </c>
      <c r="BM312" s="230" t="s">
        <v>485</v>
      </c>
    </row>
    <row r="313" s="2" customFormat="1" ht="24.15" customHeight="1">
      <c r="A313" s="38"/>
      <c r="B313" s="39"/>
      <c r="C313" s="219" t="s">
        <v>327</v>
      </c>
      <c r="D313" s="219" t="s">
        <v>142</v>
      </c>
      <c r="E313" s="220" t="s">
        <v>486</v>
      </c>
      <c r="F313" s="221" t="s">
        <v>487</v>
      </c>
      <c r="G313" s="222" t="s">
        <v>145</v>
      </c>
      <c r="H313" s="223">
        <v>1</v>
      </c>
      <c r="I313" s="224"/>
      <c r="J313" s="225">
        <f>ROUND(I313*H313,2)</f>
        <v>0</v>
      </c>
      <c r="K313" s="221" t="s">
        <v>146</v>
      </c>
      <c r="L313" s="44"/>
      <c r="M313" s="226" t="s">
        <v>1</v>
      </c>
      <c r="N313" s="227" t="s">
        <v>40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147</v>
      </c>
      <c r="AT313" s="230" t="s">
        <v>142</v>
      </c>
      <c r="AU313" s="230" t="s">
        <v>83</v>
      </c>
      <c r="AY313" s="17" t="s">
        <v>139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147</v>
      </c>
      <c r="BK313" s="231">
        <f>ROUND(I313*H313,2)</f>
        <v>0</v>
      </c>
      <c r="BL313" s="17" t="s">
        <v>147</v>
      </c>
      <c r="BM313" s="230" t="s">
        <v>488</v>
      </c>
    </row>
    <row r="314" s="2" customFormat="1" ht="14.4" customHeight="1">
      <c r="A314" s="38"/>
      <c r="B314" s="39"/>
      <c r="C314" s="265" t="s">
        <v>489</v>
      </c>
      <c r="D314" s="265" t="s">
        <v>227</v>
      </c>
      <c r="E314" s="266" t="s">
        <v>490</v>
      </c>
      <c r="F314" s="267" t="s">
        <v>491</v>
      </c>
      <c r="G314" s="268" t="s">
        <v>145</v>
      </c>
      <c r="H314" s="269">
        <v>1</v>
      </c>
      <c r="I314" s="270"/>
      <c r="J314" s="271">
        <f>ROUND(I314*H314,2)</f>
        <v>0</v>
      </c>
      <c r="K314" s="267" t="s">
        <v>146</v>
      </c>
      <c r="L314" s="272"/>
      <c r="M314" s="273" t="s">
        <v>1</v>
      </c>
      <c r="N314" s="274" t="s">
        <v>40</v>
      </c>
      <c r="O314" s="92"/>
      <c r="P314" s="228">
        <f>O314*H314</f>
        <v>0</v>
      </c>
      <c r="Q314" s="228">
        <v>0.016899999999999998</v>
      </c>
      <c r="R314" s="228">
        <f>Q314*H314</f>
        <v>0.016899999999999998</v>
      </c>
      <c r="S314" s="228">
        <v>0</v>
      </c>
      <c r="T314" s="22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0" t="s">
        <v>163</v>
      </c>
      <c r="AT314" s="230" t="s">
        <v>227</v>
      </c>
      <c r="AU314" s="230" t="s">
        <v>83</v>
      </c>
      <c r="AY314" s="17" t="s">
        <v>139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147</v>
      </c>
      <c r="BK314" s="231">
        <f>ROUND(I314*H314,2)</f>
        <v>0</v>
      </c>
      <c r="BL314" s="17" t="s">
        <v>147</v>
      </c>
      <c r="BM314" s="230" t="s">
        <v>492</v>
      </c>
    </row>
    <row r="315" s="2" customFormat="1" ht="14.4" customHeight="1">
      <c r="A315" s="38"/>
      <c r="B315" s="39"/>
      <c r="C315" s="265" t="s">
        <v>331</v>
      </c>
      <c r="D315" s="265" t="s">
        <v>227</v>
      </c>
      <c r="E315" s="266" t="s">
        <v>493</v>
      </c>
      <c r="F315" s="267" t="s">
        <v>494</v>
      </c>
      <c r="G315" s="268" t="s">
        <v>145</v>
      </c>
      <c r="H315" s="269">
        <v>1</v>
      </c>
      <c r="I315" s="270"/>
      <c r="J315" s="271">
        <f>ROUND(I315*H315,2)</f>
        <v>0</v>
      </c>
      <c r="K315" s="267" t="s">
        <v>146</v>
      </c>
      <c r="L315" s="272"/>
      <c r="M315" s="273" t="s">
        <v>1</v>
      </c>
      <c r="N315" s="274" t="s">
        <v>40</v>
      </c>
      <c r="O315" s="92"/>
      <c r="P315" s="228">
        <f>O315*H315</f>
        <v>0</v>
      </c>
      <c r="Q315" s="228">
        <v>0.0178</v>
      </c>
      <c r="R315" s="228">
        <f>Q315*H315</f>
        <v>0.0178</v>
      </c>
      <c r="S315" s="228">
        <v>0</v>
      </c>
      <c r="T315" s="229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0" t="s">
        <v>163</v>
      </c>
      <c r="AT315" s="230" t="s">
        <v>227</v>
      </c>
      <c r="AU315" s="230" t="s">
        <v>83</v>
      </c>
      <c r="AY315" s="17" t="s">
        <v>139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147</v>
      </c>
      <c r="BK315" s="231">
        <f>ROUND(I315*H315,2)</f>
        <v>0</v>
      </c>
      <c r="BL315" s="17" t="s">
        <v>147</v>
      </c>
      <c r="BM315" s="230" t="s">
        <v>495</v>
      </c>
    </row>
    <row r="316" s="2" customFormat="1" ht="24.15" customHeight="1">
      <c r="A316" s="38"/>
      <c r="B316" s="39"/>
      <c r="C316" s="219" t="s">
        <v>496</v>
      </c>
      <c r="D316" s="219" t="s">
        <v>142</v>
      </c>
      <c r="E316" s="220" t="s">
        <v>497</v>
      </c>
      <c r="F316" s="221" t="s">
        <v>498</v>
      </c>
      <c r="G316" s="222" t="s">
        <v>145</v>
      </c>
      <c r="H316" s="223">
        <v>1</v>
      </c>
      <c r="I316" s="224"/>
      <c r="J316" s="225">
        <f>ROUND(I316*H316,2)</f>
        <v>0</v>
      </c>
      <c r="K316" s="221" t="s">
        <v>146</v>
      </c>
      <c r="L316" s="44"/>
      <c r="M316" s="226" t="s">
        <v>1</v>
      </c>
      <c r="N316" s="227" t="s">
        <v>40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0" t="s">
        <v>147</v>
      </c>
      <c r="AT316" s="230" t="s">
        <v>142</v>
      </c>
      <c r="AU316" s="230" t="s">
        <v>83</v>
      </c>
      <c r="AY316" s="17" t="s">
        <v>139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7" t="s">
        <v>147</v>
      </c>
      <c r="BK316" s="231">
        <f>ROUND(I316*H316,2)</f>
        <v>0</v>
      </c>
      <c r="BL316" s="17" t="s">
        <v>147</v>
      </c>
      <c r="BM316" s="230" t="s">
        <v>499</v>
      </c>
    </row>
    <row r="317" s="2" customFormat="1" ht="37.8" customHeight="1">
      <c r="A317" s="38"/>
      <c r="B317" s="39"/>
      <c r="C317" s="265" t="s">
        <v>334</v>
      </c>
      <c r="D317" s="265" t="s">
        <v>227</v>
      </c>
      <c r="E317" s="266" t="s">
        <v>500</v>
      </c>
      <c r="F317" s="267" t="s">
        <v>501</v>
      </c>
      <c r="G317" s="268" t="s">
        <v>145</v>
      </c>
      <c r="H317" s="269">
        <v>1</v>
      </c>
      <c r="I317" s="270"/>
      <c r="J317" s="271">
        <f>ROUND(I317*H317,2)</f>
        <v>0</v>
      </c>
      <c r="K317" s="267" t="s">
        <v>146</v>
      </c>
      <c r="L317" s="272"/>
      <c r="M317" s="273" t="s">
        <v>1</v>
      </c>
      <c r="N317" s="274" t="s">
        <v>40</v>
      </c>
      <c r="O317" s="92"/>
      <c r="P317" s="228">
        <f>O317*H317</f>
        <v>0</v>
      </c>
      <c r="Q317" s="228">
        <v>0.01</v>
      </c>
      <c r="R317" s="228">
        <f>Q317*H317</f>
        <v>0.01</v>
      </c>
      <c r="S317" s="228">
        <v>0</v>
      </c>
      <c r="T317" s="229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0" t="s">
        <v>163</v>
      </c>
      <c r="AT317" s="230" t="s">
        <v>227</v>
      </c>
      <c r="AU317" s="230" t="s">
        <v>83</v>
      </c>
      <c r="AY317" s="17" t="s">
        <v>139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147</v>
      </c>
      <c r="BK317" s="231">
        <f>ROUND(I317*H317,2)</f>
        <v>0</v>
      </c>
      <c r="BL317" s="17" t="s">
        <v>147</v>
      </c>
      <c r="BM317" s="230" t="s">
        <v>502</v>
      </c>
    </row>
    <row r="318" s="2" customFormat="1" ht="14.4" customHeight="1">
      <c r="A318" s="38"/>
      <c r="B318" s="39"/>
      <c r="C318" s="265" t="s">
        <v>503</v>
      </c>
      <c r="D318" s="265" t="s">
        <v>227</v>
      </c>
      <c r="E318" s="266" t="s">
        <v>504</v>
      </c>
      <c r="F318" s="267" t="s">
        <v>505</v>
      </c>
      <c r="G318" s="268" t="s">
        <v>145</v>
      </c>
      <c r="H318" s="269">
        <v>1</v>
      </c>
      <c r="I318" s="270"/>
      <c r="J318" s="271">
        <f>ROUND(I318*H318,2)</f>
        <v>0</v>
      </c>
      <c r="K318" s="267" t="s">
        <v>146</v>
      </c>
      <c r="L318" s="272"/>
      <c r="M318" s="273" t="s">
        <v>1</v>
      </c>
      <c r="N318" s="274" t="s">
        <v>40</v>
      </c>
      <c r="O318" s="92"/>
      <c r="P318" s="228">
        <f>O318*H318</f>
        <v>0</v>
      </c>
      <c r="Q318" s="228">
        <v>0.024</v>
      </c>
      <c r="R318" s="228">
        <f>Q318*H318</f>
        <v>0.024</v>
      </c>
      <c r="S318" s="228">
        <v>0</v>
      </c>
      <c r="T318" s="22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0" t="s">
        <v>163</v>
      </c>
      <c r="AT318" s="230" t="s">
        <v>227</v>
      </c>
      <c r="AU318" s="230" t="s">
        <v>83</v>
      </c>
      <c r="AY318" s="17" t="s">
        <v>139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147</v>
      </c>
      <c r="BK318" s="231">
        <f>ROUND(I318*H318,2)</f>
        <v>0</v>
      </c>
      <c r="BL318" s="17" t="s">
        <v>147</v>
      </c>
      <c r="BM318" s="230" t="s">
        <v>506</v>
      </c>
    </row>
    <row r="319" s="2" customFormat="1" ht="24.15" customHeight="1">
      <c r="A319" s="38"/>
      <c r="B319" s="39"/>
      <c r="C319" s="219" t="s">
        <v>338</v>
      </c>
      <c r="D319" s="219" t="s">
        <v>142</v>
      </c>
      <c r="E319" s="220" t="s">
        <v>507</v>
      </c>
      <c r="F319" s="221" t="s">
        <v>508</v>
      </c>
      <c r="G319" s="222" t="s">
        <v>145</v>
      </c>
      <c r="H319" s="223">
        <v>3</v>
      </c>
      <c r="I319" s="224"/>
      <c r="J319" s="225">
        <f>ROUND(I319*H319,2)</f>
        <v>0</v>
      </c>
      <c r="K319" s="221" t="s">
        <v>146</v>
      </c>
      <c r="L319" s="44"/>
      <c r="M319" s="226" t="s">
        <v>1</v>
      </c>
      <c r="N319" s="227" t="s">
        <v>40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0" t="s">
        <v>185</v>
      </c>
      <c r="AT319" s="230" t="s">
        <v>142</v>
      </c>
      <c r="AU319" s="230" t="s">
        <v>83</v>
      </c>
      <c r="AY319" s="17" t="s">
        <v>139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147</v>
      </c>
      <c r="BK319" s="231">
        <f>ROUND(I319*H319,2)</f>
        <v>0</v>
      </c>
      <c r="BL319" s="17" t="s">
        <v>185</v>
      </c>
      <c r="BM319" s="230" t="s">
        <v>509</v>
      </c>
    </row>
    <row r="320" s="2" customFormat="1" ht="24.15" customHeight="1">
      <c r="A320" s="38"/>
      <c r="B320" s="39"/>
      <c r="C320" s="265" t="s">
        <v>510</v>
      </c>
      <c r="D320" s="265" t="s">
        <v>227</v>
      </c>
      <c r="E320" s="266" t="s">
        <v>511</v>
      </c>
      <c r="F320" s="267" t="s">
        <v>512</v>
      </c>
      <c r="G320" s="268" t="s">
        <v>145</v>
      </c>
      <c r="H320" s="269">
        <v>3</v>
      </c>
      <c r="I320" s="270"/>
      <c r="J320" s="271">
        <f>ROUND(I320*H320,2)</f>
        <v>0</v>
      </c>
      <c r="K320" s="267" t="s">
        <v>146</v>
      </c>
      <c r="L320" s="272"/>
      <c r="M320" s="273" t="s">
        <v>1</v>
      </c>
      <c r="N320" s="274" t="s">
        <v>40</v>
      </c>
      <c r="O320" s="92"/>
      <c r="P320" s="228">
        <f>O320*H320</f>
        <v>0</v>
      </c>
      <c r="Q320" s="228">
        <v>5.0000000000000002E-05</v>
      </c>
      <c r="R320" s="228">
        <f>Q320*H320</f>
        <v>0.00015000000000000001</v>
      </c>
      <c r="S320" s="228">
        <v>0</v>
      </c>
      <c r="T320" s="229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0" t="s">
        <v>213</v>
      </c>
      <c r="AT320" s="230" t="s">
        <v>227</v>
      </c>
      <c r="AU320" s="230" t="s">
        <v>83</v>
      </c>
      <c r="AY320" s="17" t="s">
        <v>139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7" t="s">
        <v>147</v>
      </c>
      <c r="BK320" s="231">
        <f>ROUND(I320*H320,2)</f>
        <v>0</v>
      </c>
      <c r="BL320" s="17" t="s">
        <v>185</v>
      </c>
      <c r="BM320" s="230" t="s">
        <v>513</v>
      </c>
    </row>
    <row r="321" s="2" customFormat="1" ht="24.15" customHeight="1">
      <c r="A321" s="38"/>
      <c r="B321" s="39"/>
      <c r="C321" s="219" t="s">
        <v>342</v>
      </c>
      <c r="D321" s="219" t="s">
        <v>142</v>
      </c>
      <c r="E321" s="220" t="s">
        <v>514</v>
      </c>
      <c r="F321" s="221" t="s">
        <v>515</v>
      </c>
      <c r="G321" s="222" t="s">
        <v>145</v>
      </c>
      <c r="H321" s="223">
        <v>12</v>
      </c>
      <c r="I321" s="224"/>
      <c r="J321" s="225">
        <f>ROUND(I321*H321,2)</f>
        <v>0</v>
      </c>
      <c r="K321" s="221" t="s">
        <v>146</v>
      </c>
      <c r="L321" s="44"/>
      <c r="M321" s="226" t="s">
        <v>1</v>
      </c>
      <c r="N321" s="227" t="s">
        <v>40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0" t="s">
        <v>185</v>
      </c>
      <c r="AT321" s="230" t="s">
        <v>142</v>
      </c>
      <c r="AU321" s="230" t="s">
        <v>83</v>
      </c>
      <c r="AY321" s="17" t="s">
        <v>139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147</v>
      </c>
      <c r="BK321" s="231">
        <f>ROUND(I321*H321,2)</f>
        <v>0</v>
      </c>
      <c r="BL321" s="17" t="s">
        <v>185</v>
      </c>
      <c r="BM321" s="230" t="s">
        <v>516</v>
      </c>
    </row>
    <row r="322" s="2" customFormat="1" ht="14.4" customHeight="1">
      <c r="A322" s="38"/>
      <c r="B322" s="39"/>
      <c r="C322" s="265" t="s">
        <v>517</v>
      </c>
      <c r="D322" s="265" t="s">
        <v>227</v>
      </c>
      <c r="E322" s="266" t="s">
        <v>518</v>
      </c>
      <c r="F322" s="267" t="s">
        <v>519</v>
      </c>
      <c r="G322" s="268" t="s">
        <v>145</v>
      </c>
      <c r="H322" s="269">
        <v>12</v>
      </c>
      <c r="I322" s="270"/>
      <c r="J322" s="271">
        <f>ROUND(I322*H322,2)</f>
        <v>0</v>
      </c>
      <c r="K322" s="267" t="s">
        <v>146</v>
      </c>
      <c r="L322" s="272"/>
      <c r="M322" s="273" t="s">
        <v>1</v>
      </c>
      <c r="N322" s="274" t="s">
        <v>40</v>
      </c>
      <c r="O322" s="92"/>
      <c r="P322" s="228">
        <f>O322*H322</f>
        <v>0</v>
      </c>
      <c r="Q322" s="228">
        <v>6.0000000000000002E-05</v>
      </c>
      <c r="R322" s="228">
        <f>Q322*H322</f>
        <v>0.00072000000000000005</v>
      </c>
      <c r="S322" s="228">
        <v>0</v>
      </c>
      <c r="T322" s="229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0" t="s">
        <v>213</v>
      </c>
      <c r="AT322" s="230" t="s">
        <v>227</v>
      </c>
      <c r="AU322" s="230" t="s">
        <v>83</v>
      </c>
      <c r="AY322" s="17" t="s">
        <v>139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7" t="s">
        <v>147</v>
      </c>
      <c r="BK322" s="231">
        <f>ROUND(I322*H322,2)</f>
        <v>0</v>
      </c>
      <c r="BL322" s="17" t="s">
        <v>185</v>
      </c>
      <c r="BM322" s="230" t="s">
        <v>520</v>
      </c>
    </row>
    <row r="323" s="2" customFormat="1" ht="24.15" customHeight="1">
      <c r="A323" s="38"/>
      <c r="B323" s="39"/>
      <c r="C323" s="219" t="s">
        <v>350</v>
      </c>
      <c r="D323" s="219" t="s">
        <v>142</v>
      </c>
      <c r="E323" s="220" t="s">
        <v>521</v>
      </c>
      <c r="F323" s="221" t="s">
        <v>522</v>
      </c>
      <c r="G323" s="222" t="s">
        <v>167</v>
      </c>
      <c r="H323" s="223">
        <v>100</v>
      </c>
      <c r="I323" s="224"/>
      <c r="J323" s="225">
        <f>ROUND(I323*H323,2)</f>
        <v>0</v>
      </c>
      <c r="K323" s="221" t="s">
        <v>146</v>
      </c>
      <c r="L323" s="44"/>
      <c r="M323" s="226" t="s">
        <v>1</v>
      </c>
      <c r="N323" s="227" t="s">
        <v>40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0" t="s">
        <v>185</v>
      </c>
      <c r="AT323" s="230" t="s">
        <v>142</v>
      </c>
      <c r="AU323" s="230" t="s">
        <v>83</v>
      </c>
      <c r="AY323" s="17" t="s">
        <v>139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147</v>
      </c>
      <c r="BK323" s="231">
        <f>ROUND(I323*H323,2)</f>
        <v>0</v>
      </c>
      <c r="BL323" s="17" t="s">
        <v>185</v>
      </c>
      <c r="BM323" s="230" t="s">
        <v>523</v>
      </c>
    </row>
    <row r="324" s="2" customFormat="1" ht="14.4" customHeight="1">
      <c r="A324" s="38"/>
      <c r="B324" s="39"/>
      <c r="C324" s="265" t="s">
        <v>524</v>
      </c>
      <c r="D324" s="265" t="s">
        <v>227</v>
      </c>
      <c r="E324" s="266" t="s">
        <v>525</v>
      </c>
      <c r="F324" s="267" t="s">
        <v>526</v>
      </c>
      <c r="G324" s="268" t="s">
        <v>527</v>
      </c>
      <c r="H324" s="269">
        <v>65</v>
      </c>
      <c r="I324" s="270"/>
      <c r="J324" s="271">
        <f>ROUND(I324*H324,2)</f>
        <v>0</v>
      </c>
      <c r="K324" s="267" t="s">
        <v>146</v>
      </c>
      <c r="L324" s="272"/>
      <c r="M324" s="273" t="s">
        <v>1</v>
      </c>
      <c r="N324" s="274" t="s">
        <v>40</v>
      </c>
      <c r="O324" s="92"/>
      <c r="P324" s="228">
        <f>O324*H324</f>
        <v>0</v>
      </c>
      <c r="Q324" s="228">
        <v>0.001</v>
      </c>
      <c r="R324" s="228">
        <f>Q324*H324</f>
        <v>0.065000000000000002</v>
      </c>
      <c r="S324" s="228">
        <v>0</v>
      </c>
      <c r="T324" s="229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0" t="s">
        <v>213</v>
      </c>
      <c r="AT324" s="230" t="s">
        <v>227</v>
      </c>
      <c r="AU324" s="230" t="s">
        <v>83</v>
      </c>
      <c r="AY324" s="17" t="s">
        <v>139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147</v>
      </c>
      <c r="BK324" s="231">
        <f>ROUND(I324*H324,2)</f>
        <v>0</v>
      </c>
      <c r="BL324" s="17" t="s">
        <v>185</v>
      </c>
      <c r="BM324" s="230" t="s">
        <v>528</v>
      </c>
    </row>
    <row r="325" s="2" customFormat="1" ht="24.15" customHeight="1">
      <c r="A325" s="38"/>
      <c r="B325" s="39"/>
      <c r="C325" s="219" t="s">
        <v>353</v>
      </c>
      <c r="D325" s="219" t="s">
        <v>142</v>
      </c>
      <c r="E325" s="220" t="s">
        <v>529</v>
      </c>
      <c r="F325" s="221" t="s">
        <v>530</v>
      </c>
      <c r="G325" s="222" t="s">
        <v>167</v>
      </c>
      <c r="H325" s="223">
        <v>200</v>
      </c>
      <c r="I325" s="224"/>
      <c r="J325" s="225">
        <f>ROUND(I325*H325,2)</f>
        <v>0</v>
      </c>
      <c r="K325" s="221" t="s">
        <v>146</v>
      </c>
      <c r="L325" s="44"/>
      <c r="M325" s="226" t="s">
        <v>1</v>
      </c>
      <c r="N325" s="227" t="s">
        <v>40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0" t="s">
        <v>185</v>
      </c>
      <c r="AT325" s="230" t="s">
        <v>142</v>
      </c>
      <c r="AU325" s="230" t="s">
        <v>83</v>
      </c>
      <c r="AY325" s="17" t="s">
        <v>139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147</v>
      </c>
      <c r="BK325" s="231">
        <f>ROUND(I325*H325,2)</f>
        <v>0</v>
      </c>
      <c r="BL325" s="17" t="s">
        <v>185</v>
      </c>
      <c r="BM325" s="230" t="s">
        <v>531</v>
      </c>
    </row>
    <row r="326" s="2" customFormat="1" ht="14.4" customHeight="1">
      <c r="A326" s="38"/>
      <c r="B326" s="39"/>
      <c r="C326" s="265" t="s">
        <v>532</v>
      </c>
      <c r="D326" s="265" t="s">
        <v>227</v>
      </c>
      <c r="E326" s="266" t="s">
        <v>533</v>
      </c>
      <c r="F326" s="267" t="s">
        <v>534</v>
      </c>
      <c r="G326" s="268" t="s">
        <v>527</v>
      </c>
      <c r="H326" s="269">
        <v>28.350000000000001</v>
      </c>
      <c r="I326" s="270"/>
      <c r="J326" s="271">
        <f>ROUND(I326*H326,2)</f>
        <v>0</v>
      </c>
      <c r="K326" s="267" t="s">
        <v>146</v>
      </c>
      <c r="L326" s="272"/>
      <c r="M326" s="273" t="s">
        <v>1</v>
      </c>
      <c r="N326" s="274" t="s">
        <v>40</v>
      </c>
      <c r="O326" s="92"/>
      <c r="P326" s="228">
        <f>O326*H326</f>
        <v>0</v>
      </c>
      <c r="Q326" s="228">
        <v>0.001</v>
      </c>
      <c r="R326" s="228">
        <f>Q326*H326</f>
        <v>0.028350000000000004</v>
      </c>
      <c r="S326" s="228">
        <v>0</v>
      </c>
      <c r="T326" s="229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0" t="s">
        <v>213</v>
      </c>
      <c r="AT326" s="230" t="s">
        <v>227</v>
      </c>
      <c r="AU326" s="230" t="s">
        <v>83</v>
      </c>
      <c r="AY326" s="17" t="s">
        <v>139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7" t="s">
        <v>147</v>
      </c>
      <c r="BK326" s="231">
        <f>ROUND(I326*H326,2)</f>
        <v>0</v>
      </c>
      <c r="BL326" s="17" t="s">
        <v>185</v>
      </c>
      <c r="BM326" s="230" t="s">
        <v>535</v>
      </c>
    </row>
    <row r="327" s="2" customFormat="1" ht="14.4" customHeight="1">
      <c r="A327" s="38"/>
      <c r="B327" s="39"/>
      <c r="C327" s="265" t="s">
        <v>357</v>
      </c>
      <c r="D327" s="265" t="s">
        <v>227</v>
      </c>
      <c r="E327" s="266" t="s">
        <v>536</v>
      </c>
      <c r="F327" s="267" t="s">
        <v>537</v>
      </c>
      <c r="G327" s="268" t="s">
        <v>145</v>
      </c>
      <c r="H327" s="269">
        <v>36</v>
      </c>
      <c r="I327" s="270"/>
      <c r="J327" s="271">
        <f>ROUND(I327*H327,2)</f>
        <v>0</v>
      </c>
      <c r="K327" s="267" t="s">
        <v>146</v>
      </c>
      <c r="L327" s="272"/>
      <c r="M327" s="273" t="s">
        <v>1</v>
      </c>
      <c r="N327" s="274" t="s">
        <v>40</v>
      </c>
      <c r="O327" s="92"/>
      <c r="P327" s="228">
        <f>O327*H327</f>
        <v>0</v>
      </c>
      <c r="Q327" s="228">
        <v>0.00013999999999999999</v>
      </c>
      <c r="R327" s="228">
        <f>Q327*H327</f>
        <v>0.0050399999999999993</v>
      </c>
      <c r="S327" s="228">
        <v>0</v>
      </c>
      <c r="T327" s="22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0" t="s">
        <v>213</v>
      </c>
      <c r="AT327" s="230" t="s">
        <v>227</v>
      </c>
      <c r="AU327" s="230" t="s">
        <v>83</v>
      </c>
      <c r="AY327" s="17" t="s">
        <v>139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147</v>
      </c>
      <c r="BK327" s="231">
        <f>ROUND(I327*H327,2)</f>
        <v>0</v>
      </c>
      <c r="BL327" s="17" t="s">
        <v>185</v>
      </c>
      <c r="BM327" s="230" t="s">
        <v>538</v>
      </c>
    </row>
    <row r="328" s="2" customFormat="1" ht="14.4" customHeight="1">
      <c r="A328" s="38"/>
      <c r="B328" s="39"/>
      <c r="C328" s="265" t="s">
        <v>539</v>
      </c>
      <c r="D328" s="265" t="s">
        <v>227</v>
      </c>
      <c r="E328" s="266" t="s">
        <v>540</v>
      </c>
      <c r="F328" s="267" t="s">
        <v>541</v>
      </c>
      <c r="G328" s="268" t="s">
        <v>145</v>
      </c>
      <c r="H328" s="269">
        <v>10</v>
      </c>
      <c r="I328" s="270"/>
      <c r="J328" s="271">
        <f>ROUND(I328*H328,2)</f>
        <v>0</v>
      </c>
      <c r="K328" s="267" t="s">
        <v>146</v>
      </c>
      <c r="L328" s="272"/>
      <c r="M328" s="273" t="s">
        <v>1</v>
      </c>
      <c r="N328" s="274" t="s">
        <v>40</v>
      </c>
      <c r="O328" s="92"/>
      <c r="P328" s="228">
        <f>O328*H328</f>
        <v>0</v>
      </c>
      <c r="Q328" s="228">
        <v>0.00038000000000000002</v>
      </c>
      <c r="R328" s="228">
        <f>Q328*H328</f>
        <v>0.0038000000000000004</v>
      </c>
      <c r="S328" s="228">
        <v>0</v>
      </c>
      <c r="T328" s="229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0" t="s">
        <v>213</v>
      </c>
      <c r="AT328" s="230" t="s">
        <v>227</v>
      </c>
      <c r="AU328" s="230" t="s">
        <v>83</v>
      </c>
      <c r="AY328" s="17" t="s">
        <v>139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7" t="s">
        <v>147</v>
      </c>
      <c r="BK328" s="231">
        <f>ROUND(I328*H328,2)</f>
        <v>0</v>
      </c>
      <c r="BL328" s="17" t="s">
        <v>185</v>
      </c>
      <c r="BM328" s="230" t="s">
        <v>542</v>
      </c>
    </row>
    <row r="329" s="2" customFormat="1" ht="24.15" customHeight="1">
      <c r="A329" s="38"/>
      <c r="B329" s="39"/>
      <c r="C329" s="265" t="s">
        <v>360</v>
      </c>
      <c r="D329" s="265" t="s">
        <v>227</v>
      </c>
      <c r="E329" s="266" t="s">
        <v>543</v>
      </c>
      <c r="F329" s="267" t="s">
        <v>544</v>
      </c>
      <c r="G329" s="268" t="s">
        <v>145</v>
      </c>
      <c r="H329" s="269">
        <v>26</v>
      </c>
      <c r="I329" s="270"/>
      <c r="J329" s="271">
        <f>ROUND(I329*H329,2)</f>
        <v>0</v>
      </c>
      <c r="K329" s="267" t="s">
        <v>146</v>
      </c>
      <c r="L329" s="272"/>
      <c r="M329" s="273" t="s">
        <v>1</v>
      </c>
      <c r="N329" s="274" t="s">
        <v>40</v>
      </c>
      <c r="O329" s="92"/>
      <c r="P329" s="228">
        <f>O329*H329</f>
        <v>0</v>
      </c>
      <c r="Q329" s="228">
        <v>0.00025000000000000001</v>
      </c>
      <c r="R329" s="228">
        <f>Q329*H329</f>
        <v>0.0065000000000000006</v>
      </c>
      <c r="S329" s="228">
        <v>0</v>
      </c>
      <c r="T329" s="229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0" t="s">
        <v>213</v>
      </c>
      <c r="AT329" s="230" t="s">
        <v>227</v>
      </c>
      <c r="AU329" s="230" t="s">
        <v>83</v>
      </c>
      <c r="AY329" s="17" t="s">
        <v>139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147</v>
      </c>
      <c r="BK329" s="231">
        <f>ROUND(I329*H329,2)</f>
        <v>0</v>
      </c>
      <c r="BL329" s="17" t="s">
        <v>185</v>
      </c>
      <c r="BM329" s="230" t="s">
        <v>545</v>
      </c>
    </row>
    <row r="330" s="2" customFormat="1" ht="14.4" customHeight="1">
      <c r="A330" s="38"/>
      <c r="B330" s="39"/>
      <c r="C330" s="265" t="s">
        <v>546</v>
      </c>
      <c r="D330" s="265" t="s">
        <v>227</v>
      </c>
      <c r="E330" s="266" t="s">
        <v>547</v>
      </c>
      <c r="F330" s="267" t="s">
        <v>548</v>
      </c>
      <c r="G330" s="268" t="s">
        <v>145</v>
      </c>
      <c r="H330" s="269">
        <v>20</v>
      </c>
      <c r="I330" s="270"/>
      <c r="J330" s="271">
        <f>ROUND(I330*H330,2)</f>
        <v>0</v>
      </c>
      <c r="K330" s="267" t="s">
        <v>146</v>
      </c>
      <c r="L330" s="272"/>
      <c r="M330" s="273" t="s">
        <v>1</v>
      </c>
      <c r="N330" s="274" t="s">
        <v>40</v>
      </c>
      <c r="O330" s="92"/>
      <c r="P330" s="228">
        <f>O330*H330</f>
        <v>0</v>
      </c>
      <c r="Q330" s="228">
        <v>0.00055000000000000003</v>
      </c>
      <c r="R330" s="228">
        <f>Q330*H330</f>
        <v>0.011000000000000001</v>
      </c>
      <c r="S330" s="228">
        <v>0</v>
      </c>
      <c r="T330" s="229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0" t="s">
        <v>213</v>
      </c>
      <c r="AT330" s="230" t="s">
        <v>227</v>
      </c>
      <c r="AU330" s="230" t="s">
        <v>83</v>
      </c>
      <c r="AY330" s="17" t="s">
        <v>139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7" t="s">
        <v>147</v>
      </c>
      <c r="BK330" s="231">
        <f>ROUND(I330*H330,2)</f>
        <v>0</v>
      </c>
      <c r="BL330" s="17" t="s">
        <v>185</v>
      </c>
      <c r="BM330" s="230" t="s">
        <v>549</v>
      </c>
    </row>
    <row r="331" s="2" customFormat="1" ht="24.15" customHeight="1">
      <c r="A331" s="38"/>
      <c r="B331" s="39"/>
      <c r="C331" s="265" t="s">
        <v>364</v>
      </c>
      <c r="D331" s="265" t="s">
        <v>227</v>
      </c>
      <c r="E331" s="266" t="s">
        <v>550</v>
      </c>
      <c r="F331" s="267" t="s">
        <v>551</v>
      </c>
      <c r="G331" s="268" t="s">
        <v>145</v>
      </c>
      <c r="H331" s="269">
        <v>90</v>
      </c>
      <c r="I331" s="270"/>
      <c r="J331" s="271">
        <f>ROUND(I331*H331,2)</f>
        <v>0</v>
      </c>
      <c r="K331" s="267" t="s">
        <v>146</v>
      </c>
      <c r="L331" s="272"/>
      <c r="M331" s="273" t="s">
        <v>1</v>
      </c>
      <c r="N331" s="274" t="s">
        <v>40</v>
      </c>
      <c r="O331" s="92"/>
      <c r="P331" s="228">
        <f>O331*H331</f>
        <v>0</v>
      </c>
      <c r="Q331" s="228">
        <v>0.00018000000000000001</v>
      </c>
      <c r="R331" s="228">
        <f>Q331*H331</f>
        <v>0.016200000000000003</v>
      </c>
      <c r="S331" s="228">
        <v>0</v>
      </c>
      <c r="T331" s="22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213</v>
      </c>
      <c r="AT331" s="230" t="s">
        <v>227</v>
      </c>
      <c r="AU331" s="230" t="s">
        <v>83</v>
      </c>
      <c r="AY331" s="17" t="s">
        <v>139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147</v>
      </c>
      <c r="BK331" s="231">
        <f>ROUND(I331*H331,2)</f>
        <v>0</v>
      </c>
      <c r="BL331" s="17" t="s">
        <v>185</v>
      </c>
      <c r="BM331" s="230" t="s">
        <v>552</v>
      </c>
    </row>
    <row r="332" s="2" customFormat="1" ht="14.4" customHeight="1">
      <c r="A332" s="38"/>
      <c r="B332" s="39"/>
      <c r="C332" s="219" t="s">
        <v>553</v>
      </c>
      <c r="D332" s="219" t="s">
        <v>142</v>
      </c>
      <c r="E332" s="220" t="s">
        <v>554</v>
      </c>
      <c r="F332" s="221" t="s">
        <v>555</v>
      </c>
      <c r="G332" s="222" t="s">
        <v>145</v>
      </c>
      <c r="H332" s="223">
        <v>46</v>
      </c>
      <c r="I332" s="224"/>
      <c r="J332" s="225">
        <f>ROUND(I332*H332,2)</f>
        <v>0</v>
      </c>
      <c r="K332" s="221" t="s">
        <v>146</v>
      </c>
      <c r="L332" s="44"/>
      <c r="M332" s="226" t="s">
        <v>1</v>
      </c>
      <c r="N332" s="227" t="s">
        <v>40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0" t="s">
        <v>185</v>
      </c>
      <c r="AT332" s="230" t="s">
        <v>142</v>
      </c>
      <c r="AU332" s="230" t="s">
        <v>83</v>
      </c>
      <c r="AY332" s="17" t="s">
        <v>139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147</v>
      </c>
      <c r="BK332" s="231">
        <f>ROUND(I332*H332,2)</f>
        <v>0</v>
      </c>
      <c r="BL332" s="17" t="s">
        <v>185</v>
      </c>
      <c r="BM332" s="230" t="s">
        <v>556</v>
      </c>
    </row>
    <row r="333" s="2" customFormat="1" ht="14.4" customHeight="1">
      <c r="A333" s="38"/>
      <c r="B333" s="39"/>
      <c r="C333" s="265" t="s">
        <v>557</v>
      </c>
      <c r="D333" s="265" t="s">
        <v>227</v>
      </c>
      <c r="E333" s="266" t="s">
        <v>558</v>
      </c>
      <c r="F333" s="267" t="s">
        <v>559</v>
      </c>
      <c r="G333" s="268" t="s">
        <v>145</v>
      </c>
      <c r="H333" s="269">
        <v>10</v>
      </c>
      <c r="I333" s="270"/>
      <c r="J333" s="271">
        <f>ROUND(I333*H333,2)</f>
        <v>0</v>
      </c>
      <c r="K333" s="267" t="s">
        <v>146</v>
      </c>
      <c r="L333" s="272"/>
      <c r="M333" s="273" t="s">
        <v>1</v>
      </c>
      <c r="N333" s="274" t="s">
        <v>40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0" t="s">
        <v>213</v>
      </c>
      <c r="AT333" s="230" t="s">
        <v>227</v>
      </c>
      <c r="AU333" s="230" t="s">
        <v>83</v>
      </c>
      <c r="AY333" s="17" t="s">
        <v>139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147</v>
      </c>
      <c r="BK333" s="231">
        <f>ROUND(I333*H333,2)</f>
        <v>0</v>
      </c>
      <c r="BL333" s="17" t="s">
        <v>185</v>
      </c>
      <c r="BM333" s="230" t="s">
        <v>560</v>
      </c>
    </row>
    <row r="334" s="2" customFormat="1" ht="14.4" customHeight="1">
      <c r="A334" s="38"/>
      <c r="B334" s="39"/>
      <c r="C334" s="219" t="s">
        <v>561</v>
      </c>
      <c r="D334" s="219" t="s">
        <v>142</v>
      </c>
      <c r="E334" s="220" t="s">
        <v>562</v>
      </c>
      <c r="F334" s="221" t="s">
        <v>563</v>
      </c>
      <c r="G334" s="222" t="s">
        <v>145</v>
      </c>
      <c r="H334" s="223">
        <v>30</v>
      </c>
      <c r="I334" s="224"/>
      <c r="J334" s="225">
        <f>ROUND(I334*H334,2)</f>
        <v>0</v>
      </c>
      <c r="K334" s="221" t="s">
        <v>146</v>
      </c>
      <c r="L334" s="44"/>
      <c r="M334" s="226" t="s">
        <v>1</v>
      </c>
      <c r="N334" s="227" t="s">
        <v>40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0" t="s">
        <v>185</v>
      </c>
      <c r="AT334" s="230" t="s">
        <v>142</v>
      </c>
      <c r="AU334" s="230" t="s">
        <v>83</v>
      </c>
      <c r="AY334" s="17" t="s">
        <v>139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7" t="s">
        <v>147</v>
      </c>
      <c r="BK334" s="231">
        <f>ROUND(I334*H334,2)</f>
        <v>0</v>
      </c>
      <c r="BL334" s="17" t="s">
        <v>185</v>
      </c>
      <c r="BM334" s="230" t="s">
        <v>564</v>
      </c>
    </row>
    <row r="335" s="2" customFormat="1" ht="14.4" customHeight="1">
      <c r="A335" s="38"/>
      <c r="B335" s="39"/>
      <c r="C335" s="265" t="s">
        <v>374</v>
      </c>
      <c r="D335" s="265" t="s">
        <v>227</v>
      </c>
      <c r="E335" s="266" t="s">
        <v>565</v>
      </c>
      <c r="F335" s="267" t="s">
        <v>566</v>
      </c>
      <c r="G335" s="268" t="s">
        <v>145</v>
      </c>
      <c r="H335" s="269">
        <v>9</v>
      </c>
      <c r="I335" s="270"/>
      <c r="J335" s="271">
        <f>ROUND(I335*H335,2)</f>
        <v>0</v>
      </c>
      <c r="K335" s="267" t="s">
        <v>146</v>
      </c>
      <c r="L335" s="272"/>
      <c r="M335" s="273" t="s">
        <v>1</v>
      </c>
      <c r="N335" s="274" t="s">
        <v>40</v>
      </c>
      <c r="O335" s="92"/>
      <c r="P335" s="228">
        <f>O335*H335</f>
        <v>0</v>
      </c>
      <c r="Q335" s="228">
        <v>0.00023000000000000001</v>
      </c>
      <c r="R335" s="228">
        <f>Q335*H335</f>
        <v>0.0020700000000000002</v>
      </c>
      <c r="S335" s="228">
        <v>0</v>
      </c>
      <c r="T335" s="22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213</v>
      </c>
      <c r="AT335" s="230" t="s">
        <v>227</v>
      </c>
      <c r="AU335" s="230" t="s">
        <v>83</v>
      </c>
      <c r="AY335" s="17" t="s">
        <v>139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147</v>
      </c>
      <c r="BK335" s="231">
        <f>ROUND(I335*H335,2)</f>
        <v>0</v>
      </c>
      <c r="BL335" s="17" t="s">
        <v>185</v>
      </c>
      <c r="BM335" s="230" t="s">
        <v>567</v>
      </c>
    </row>
    <row r="336" s="2" customFormat="1" ht="14.4" customHeight="1">
      <c r="A336" s="38"/>
      <c r="B336" s="39"/>
      <c r="C336" s="265" t="s">
        <v>568</v>
      </c>
      <c r="D336" s="265" t="s">
        <v>227</v>
      </c>
      <c r="E336" s="266" t="s">
        <v>569</v>
      </c>
      <c r="F336" s="267" t="s">
        <v>570</v>
      </c>
      <c r="G336" s="268" t="s">
        <v>145</v>
      </c>
      <c r="H336" s="269">
        <v>4</v>
      </c>
      <c r="I336" s="270"/>
      <c r="J336" s="271">
        <f>ROUND(I336*H336,2)</f>
        <v>0</v>
      </c>
      <c r="K336" s="267" t="s">
        <v>146</v>
      </c>
      <c r="L336" s="272"/>
      <c r="M336" s="273" t="s">
        <v>1</v>
      </c>
      <c r="N336" s="274" t="s">
        <v>40</v>
      </c>
      <c r="O336" s="92"/>
      <c r="P336" s="228">
        <f>O336*H336</f>
        <v>0</v>
      </c>
      <c r="Q336" s="228">
        <v>0.00023000000000000001</v>
      </c>
      <c r="R336" s="228">
        <f>Q336*H336</f>
        <v>0.00092000000000000003</v>
      </c>
      <c r="S336" s="228">
        <v>0</v>
      </c>
      <c r="T336" s="229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0" t="s">
        <v>213</v>
      </c>
      <c r="AT336" s="230" t="s">
        <v>227</v>
      </c>
      <c r="AU336" s="230" t="s">
        <v>83</v>
      </c>
      <c r="AY336" s="17" t="s">
        <v>139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7" t="s">
        <v>147</v>
      </c>
      <c r="BK336" s="231">
        <f>ROUND(I336*H336,2)</f>
        <v>0</v>
      </c>
      <c r="BL336" s="17" t="s">
        <v>185</v>
      </c>
      <c r="BM336" s="230" t="s">
        <v>571</v>
      </c>
    </row>
    <row r="337" s="2" customFormat="1" ht="14.4" customHeight="1">
      <c r="A337" s="38"/>
      <c r="B337" s="39"/>
      <c r="C337" s="265" t="s">
        <v>377</v>
      </c>
      <c r="D337" s="265" t="s">
        <v>227</v>
      </c>
      <c r="E337" s="266" t="s">
        <v>572</v>
      </c>
      <c r="F337" s="267" t="s">
        <v>573</v>
      </c>
      <c r="G337" s="268" t="s">
        <v>145</v>
      </c>
      <c r="H337" s="269">
        <v>5</v>
      </c>
      <c r="I337" s="270"/>
      <c r="J337" s="271">
        <f>ROUND(I337*H337,2)</f>
        <v>0</v>
      </c>
      <c r="K337" s="267" t="s">
        <v>146</v>
      </c>
      <c r="L337" s="272"/>
      <c r="M337" s="273" t="s">
        <v>1</v>
      </c>
      <c r="N337" s="274" t="s">
        <v>40</v>
      </c>
      <c r="O337" s="92"/>
      <c r="P337" s="228">
        <f>O337*H337</f>
        <v>0</v>
      </c>
      <c r="Q337" s="228">
        <v>0.00042999999999999999</v>
      </c>
      <c r="R337" s="228">
        <f>Q337*H337</f>
        <v>0.00215</v>
      </c>
      <c r="S337" s="228">
        <v>0</v>
      </c>
      <c r="T337" s="229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0" t="s">
        <v>213</v>
      </c>
      <c r="AT337" s="230" t="s">
        <v>227</v>
      </c>
      <c r="AU337" s="230" t="s">
        <v>83</v>
      </c>
      <c r="AY337" s="17" t="s">
        <v>139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7" t="s">
        <v>147</v>
      </c>
      <c r="BK337" s="231">
        <f>ROUND(I337*H337,2)</f>
        <v>0</v>
      </c>
      <c r="BL337" s="17" t="s">
        <v>185</v>
      </c>
      <c r="BM337" s="230" t="s">
        <v>574</v>
      </c>
    </row>
    <row r="338" s="2" customFormat="1" ht="14.4" customHeight="1">
      <c r="A338" s="38"/>
      <c r="B338" s="39"/>
      <c r="C338" s="265" t="s">
        <v>575</v>
      </c>
      <c r="D338" s="265" t="s">
        <v>227</v>
      </c>
      <c r="E338" s="266" t="s">
        <v>576</v>
      </c>
      <c r="F338" s="267" t="s">
        <v>577</v>
      </c>
      <c r="G338" s="268" t="s">
        <v>145</v>
      </c>
      <c r="H338" s="269">
        <v>12</v>
      </c>
      <c r="I338" s="270"/>
      <c r="J338" s="271">
        <f>ROUND(I338*H338,2)</f>
        <v>0</v>
      </c>
      <c r="K338" s="267" t="s">
        <v>146</v>
      </c>
      <c r="L338" s="272"/>
      <c r="M338" s="273" t="s">
        <v>1</v>
      </c>
      <c r="N338" s="274" t="s">
        <v>40</v>
      </c>
      <c r="O338" s="92"/>
      <c r="P338" s="228">
        <f>O338*H338</f>
        <v>0</v>
      </c>
      <c r="Q338" s="228">
        <v>0.00016000000000000001</v>
      </c>
      <c r="R338" s="228">
        <f>Q338*H338</f>
        <v>0.0019200000000000003</v>
      </c>
      <c r="S338" s="228">
        <v>0</v>
      </c>
      <c r="T338" s="229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0" t="s">
        <v>213</v>
      </c>
      <c r="AT338" s="230" t="s">
        <v>227</v>
      </c>
      <c r="AU338" s="230" t="s">
        <v>83</v>
      </c>
      <c r="AY338" s="17" t="s">
        <v>139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147</v>
      </c>
      <c r="BK338" s="231">
        <f>ROUND(I338*H338,2)</f>
        <v>0</v>
      </c>
      <c r="BL338" s="17" t="s">
        <v>185</v>
      </c>
      <c r="BM338" s="230" t="s">
        <v>578</v>
      </c>
    </row>
    <row r="339" s="2" customFormat="1" ht="14.4" customHeight="1">
      <c r="A339" s="38"/>
      <c r="B339" s="39"/>
      <c r="C339" s="265" t="s">
        <v>381</v>
      </c>
      <c r="D339" s="265" t="s">
        <v>227</v>
      </c>
      <c r="E339" s="266" t="s">
        <v>558</v>
      </c>
      <c r="F339" s="267" t="s">
        <v>559</v>
      </c>
      <c r="G339" s="268" t="s">
        <v>145</v>
      </c>
      <c r="H339" s="269">
        <v>10</v>
      </c>
      <c r="I339" s="270"/>
      <c r="J339" s="271">
        <f>ROUND(I339*H339,2)</f>
        <v>0</v>
      </c>
      <c r="K339" s="267" t="s">
        <v>146</v>
      </c>
      <c r="L339" s="272"/>
      <c r="M339" s="273" t="s">
        <v>1</v>
      </c>
      <c r="N339" s="274" t="s">
        <v>40</v>
      </c>
      <c r="O339" s="92"/>
      <c r="P339" s="228">
        <f>O339*H339</f>
        <v>0</v>
      </c>
      <c r="Q339" s="228">
        <v>0.00013999999999999999</v>
      </c>
      <c r="R339" s="228">
        <f>Q339*H339</f>
        <v>0.0013999999999999998</v>
      </c>
      <c r="S339" s="228">
        <v>0</v>
      </c>
      <c r="T339" s="22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0" t="s">
        <v>163</v>
      </c>
      <c r="AT339" s="230" t="s">
        <v>227</v>
      </c>
      <c r="AU339" s="230" t="s">
        <v>83</v>
      </c>
      <c r="AY339" s="17" t="s">
        <v>139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147</v>
      </c>
      <c r="BK339" s="231">
        <f>ROUND(I339*H339,2)</f>
        <v>0</v>
      </c>
      <c r="BL339" s="17" t="s">
        <v>147</v>
      </c>
      <c r="BM339" s="230" t="s">
        <v>579</v>
      </c>
    </row>
    <row r="340" s="2" customFormat="1" ht="24.15" customHeight="1">
      <c r="A340" s="38"/>
      <c r="B340" s="39"/>
      <c r="C340" s="219" t="s">
        <v>580</v>
      </c>
      <c r="D340" s="219" t="s">
        <v>142</v>
      </c>
      <c r="E340" s="220" t="s">
        <v>581</v>
      </c>
      <c r="F340" s="221" t="s">
        <v>582</v>
      </c>
      <c r="G340" s="222" t="s">
        <v>145</v>
      </c>
      <c r="H340" s="223">
        <v>9</v>
      </c>
      <c r="I340" s="224"/>
      <c r="J340" s="225">
        <f>ROUND(I340*H340,2)</f>
        <v>0</v>
      </c>
      <c r="K340" s="221" t="s">
        <v>146</v>
      </c>
      <c r="L340" s="44"/>
      <c r="M340" s="226" t="s">
        <v>1</v>
      </c>
      <c r="N340" s="227" t="s">
        <v>40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0" t="s">
        <v>185</v>
      </c>
      <c r="AT340" s="230" t="s">
        <v>142</v>
      </c>
      <c r="AU340" s="230" t="s">
        <v>83</v>
      </c>
      <c r="AY340" s="17" t="s">
        <v>139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7" t="s">
        <v>147</v>
      </c>
      <c r="BK340" s="231">
        <f>ROUND(I340*H340,2)</f>
        <v>0</v>
      </c>
      <c r="BL340" s="17" t="s">
        <v>185</v>
      </c>
      <c r="BM340" s="230" t="s">
        <v>583</v>
      </c>
    </row>
    <row r="341" s="2" customFormat="1" ht="14.4" customHeight="1">
      <c r="A341" s="38"/>
      <c r="B341" s="39"/>
      <c r="C341" s="265" t="s">
        <v>384</v>
      </c>
      <c r="D341" s="265" t="s">
        <v>227</v>
      </c>
      <c r="E341" s="266" t="s">
        <v>584</v>
      </c>
      <c r="F341" s="267" t="s">
        <v>585</v>
      </c>
      <c r="G341" s="268" t="s">
        <v>145</v>
      </c>
      <c r="H341" s="269">
        <v>9</v>
      </c>
      <c r="I341" s="270"/>
      <c r="J341" s="271">
        <f>ROUND(I341*H341,2)</f>
        <v>0</v>
      </c>
      <c r="K341" s="267" t="s">
        <v>146</v>
      </c>
      <c r="L341" s="272"/>
      <c r="M341" s="273" t="s">
        <v>1</v>
      </c>
      <c r="N341" s="274" t="s">
        <v>40</v>
      </c>
      <c r="O341" s="92"/>
      <c r="P341" s="228">
        <f>O341*H341</f>
        <v>0</v>
      </c>
      <c r="Q341" s="228">
        <v>0.0022100000000000002</v>
      </c>
      <c r="R341" s="228">
        <f>Q341*H341</f>
        <v>0.019890000000000001</v>
      </c>
      <c r="S341" s="228">
        <v>0</v>
      </c>
      <c r="T341" s="22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0" t="s">
        <v>213</v>
      </c>
      <c r="AT341" s="230" t="s">
        <v>227</v>
      </c>
      <c r="AU341" s="230" t="s">
        <v>83</v>
      </c>
      <c r="AY341" s="17" t="s">
        <v>139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7" t="s">
        <v>147</v>
      </c>
      <c r="BK341" s="231">
        <f>ROUND(I341*H341,2)</f>
        <v>0</v>
      </c>
      <c r="BL341" s="17" t="s">
        <v>185</v>
      </c>
      <c r="BM341" s="230" t="s">
        <v>586</v>
      </c>
    </row>
    <row r="342" s="2" customFormat="1" ht="14.4" customHeight="1">
      <c r="A342" s="38"/>
      <c r="B342" s="39"/>
      <c r="C342" s="265" t="s">
        <v>587</v>
      </c>
      <c r="D342" s="265" t="s">
        <v>227</v>
      </c>
      <c r="E342" s="266" t="s">
        <v>588</v>
      </c>
      <c r="F342" s="267" t="s">
        <v>589</v>
      </c>
      <c r="G342" s="268" t="s">
        <v>145</v>
      </c>
      <c r="H342" s="269">
        <v>18</v>
      </c>
      <c r="I342" s="270"/>
      <c r="J342" s="271">
        <f>ROUND(I342*H342,2)</f>
        <v>0</v>
      </c>
      <c r="K342" s="267" t="s">
        <v>146</v>
      </c>
      <c r="L342" s="272"/>
      <c r="M342" s="273" t="s">
        <v>1</v>
      </c>
      <c r="N342" s="274" t="s">
        <v>40</v>
      </c>
      <c r="O342" s="92"/>
      <c r="P342" s="228">
        <f>O342*H342</f>
        <v>0</v>
      </c>
      <c r="Q342" s="228">
        <v>0.00032000000000000003</v>
      </c>
      <c r="R342" s="228">
        <f>Q342*H342</f>
        <v>0.0057600000000000004</v>
      </c>
      <c r="S342" s="228">
        <v>0</v>
      </c>
      <c r="T342" s="229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0" t="s">
        <v>213</v>
      </c>
      <c r="AT342" s="230" t="s">
        <v>227</v>
      </c>
      <c r="AU342" s="230" t="s">
        <v>83</v>
      </c>
      <c r="AY342" s="17" t="s">
        <v>139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7" t="s">
        <v>147</v>
      </c>
      <c r="BK342" s="231">
        <f>ROUND(I342*H342,2)</f>
        <v>0</v>
      </c>
      <c r="BL342" s="17" t="s">
        <v>185</v>
      </c>
      <c r="BM342" s="230" t="s">
        <v>590</v>
      </c>
    </row>
    <row r="343" s="2" customFormat="1" ht="14.4" customHeight="1">
      <c r="A343" s="38"/>
      <c r="B343" s="39"/>
      <c r="C343" s="219" t="s">
        <v>388</v>
      </c>
      <c r="D343" s="219" t="s">
        <v>142</v>
      </c>
      <c r="E343" s="220" t="s">
        <v>591</v>
      </c>
      <c r="F343" s="221" t="s">
        <v>592</v>
      </c>
      <c r="G343" s="222" t="s">
        <v>145</v>
      </c>
      <c r="H343" s="223">
        <v>16</v>
      </c>
      <c r="I343" s="224"/>
      <c r="J343" s="225">
        <f>ROUND(I343*H343,2)</f>
        <v>0</v>
      </c>
      <c r="K343" s="221" t="s">
        <v>146</v>
      </c>
      <c r="L343" s="44"/>
      <c r="M343" s="226" t="s">
        <v>1</v>
      </c>
      <c r="N343" s="227" t="s">
        <v>40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0" t="s">
        <v>185</v>
      </c>
      <c r="AT343" s="230" t="s">
        <v>142</v>
      </c>
      <c r="AU343" s="230" t="s">
        <v>83</v>
      </c>
      <c r="AY343" s="17" t="s">
        <v>139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147</v>
      </c>
      <c r="BK343" s="231">
        <f>ROUND(I343*H343,2)</f>
        <v>0</v>
      </c>
      <c r="BL343" s="17" t="s">
        <v>185</v>
      </c>
      <c r="BM343" s="230" t="s">
        <v>593</v>
      </c>
    </row>
    <row r="344" s="2" customFormat="1" ht="14.4" customHeight="1">
      <c r="A344" s="38"/>
      <c r="B344" s="39"/>
      <c r="C344" s="219" t="s">
        <v>594</v>
      </c>
      <c r="D344" s="219" t="s">
        <v>142</v>
      </c>
      <c r="E344" s="220" t="s">
        <v>595</v>
      </c>
      <c r="F344" s="221" t="s">
        <v>596</v>
      </c>
      <c r="G344" s="222" t="s">
        <v>145</v>
      </c>
      <c r="H344" s="223">
        <v>9</v>
      </c>
      <c r="I344" s="224"/>
      <c r="J344" s="225">
        <f>ROUND(I344*H344,2)</f>
        <v>0</v>
      </c>
      <c r="K344" s="221" t="s">
        <v>146</v>
      </c>
      <c r="L344" s="44"/>
      <c r="M344" s="226" t="s">
        <v>1</v>
      </c>
      <c r="N344" s="227" t="s">
        <v>40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0" t="s">
        <v>185</v>
      </c>
      <c r="AT344" s="230" t="s">
        <v>142</v>
      </c>
      <c r="AU344" s="230" t="s">
        <v>83</v>
      </c>
      <c r="AY344" s="17" t="s">
        <v>139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7" t="s">
        <v>147</v>
      </c>
      <c r="BK344" s="231">
        <f>ROUND(I344*H344,2)</f>
        <v>0</v>
      </c>
      <c r="BL344" s="17" t="s">
        <v>185</v>
      </c>
      <c r="BM344" s="230" t="s">
        <v>597</v>
      </c>
    </row>
    <row r="345" s="2" customFormat="1" ht="14.4" customHeight="1">
      <c r="A345" s="38"/>
      <c r="B345" s="39"/>
      <c r="C345" s="265" t="s">
        <v>391</v>
      </c>
      <c r="D345" s="265" t="s">
        <v>227</v>
      </c>
      <c r="E345" s="266" t="s">
        <v>598</v>
      </c>
      <c r="F345" s="267" t="s">
        <v>599</v>
      </c>
      <c r="G345" s="268" t="s">
        <v>145</v>
      </c>
      <c r="H345" s="269">
        <v>9</v>
      </c>
      <c r="I345" s="270"/>
      <c r="J345" s="271">
        <f>ROUND(I345*H345,2)</f>
        <v>0</v>
      </c>
      <c r="K345" s="267" t="s">
        <v>146</v>
      </c>
      <c r="L345" s="272"/>
      <c r="M345" s="273" t="s">
        <v>1</v>
      </c>
      <c r="N345" s="274" t="s">
        <v>40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213</v>
      </c>
      <c r="AT345" s="230" t="s">
        <v>227</v>
      </c>
      <c r="AU345" s="230" t="s">
        <v>83</v>
      </c>
      <c r="AY345" s="17" t="s">
        <v>139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147</v>
      </c>
      <c r="BK345" s="231">
        <f>ROUND(I345*H345,2)</f>
        <v>0</v>
      </c>
      <c r="BL345" s="17" t="s">
        <v>185</v>
      </c>
      <c r="BM345" s="230" t="s">
        <v>600</v>
      </c>
    </row>
    <row r="346" s="2" customFormat="1" ht="14.4" customHeight="1">
      <c r="A346" s="38"/>
      <c r="B346" s="39"/>
      <c r="C346" s="219" t="s">
        <v>601</v>
      </c>
      <c r="D346" s="219" t="s">
        <v>142</v>
      </c>
      <c r="E346" s="220" t="s">
        <v>602</v>
      </c>
      <c r="F346" s="221" t="s">
        <v>603</v>
      </c>
      <c r="G346" s="222" t="s">
        <v>145</v>
      </c>
      <c r="H346" s="223">
        <v>2</v>
      </c>
      <c r="I346" s="224"/>
      <c r="J346" s="225">
        <f>ROUND(I346*H346,2)</f>
        <v>0</v>
      </c>
      <c r="K346" s="221" t="s">
        <v>146</v>
      </c>
      <c r="L346" s="44"/>
      <c r="M346" s="226" t="s">
        <v>1</v>
      </c>
      <c r="N346" s="227" t="s">
        <v>40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0" t="s">
        <v>185</v>
      </c>
      <c r="AT346" s="230" t="s">
        <v>142</v>
      </c>
      <c r="AU346" s="230" t="s">
        <v>83</v>
      </c>
      <c r="AY346" s="17" t="s">
        <v>139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7" t="s">
        <v>147</v>
      </c>
      <c r="BK346" s="231">
        <f>ROUND(I346*H346,2)</f>
        <v>0</v>
      </c>
      <c r="BL346" s="17" t="s">
        <v>185</v>
      </c>
      <c r="BM346" s="230" t="s">
        <v>604</v>
      </c>
    </row>
    <row r="347" s="2" customFormat="1" ht="14.4" customHeight="1">
      <c r="A347" s="38"/>
      <c r="B347" s="39"/>
      <c r="C347" s="265" t="s">
        <v>395</v>
      </c>
      <c r="D347" s="265" t="s">
        <v>227</v>
      </c>
      <c r="E347" s="266" t="s">
        <v>605</v>
      </c>
      <c r="F347" s="267" t="s">
        <v>606</v>
      </c>
      <c r="G347" s="268" t="s">
        <v>607</v>
      </c>
      <c r="H347" s="269">
        <v>1</v>
      </c>
      <c r="I347" s="270"/>
      <c r="J347" s="271">
        <f>ROUND(I347*H347,2)</f>
        <v>0</v>
      </c>
      <c r="K347" s="267" t="s">
        <v>146</v>
      </c>
      <c r="L347" s="272"/>
      <c r="M347" s="273" t="s">
        <v>1</v>
      </c>
      <c r="N347" s="274" t="s">
        <v>40</v>
      </c>
      <c r="O347" s="92"/>
      <c r="P347" s="228">
        <f>O347*H347</f>
        <v>0</v>
      </c>
      <c r="Q347" s="228">
        <v>0.0015100000000000001</v>
      </c>
      <c r="R347" s="228">
        <f>Q347*H347</f>
        <v>0.0015100000000000001</v>
      </c>
      <c r="S347" s="228">
        <v>0</v>
      </c>
      <c r="T347" s="22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0" t="s">
        <v>213</v>
      </c>
      <c r="AT347" s="230" t="s">
        <v>227</v>
      </c>
      <c r="AU347" s="230" t="s">
        <v>83</v>
      </c>
      <c r="AY347" s="17" t="s">
        <v>139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147</v>
      </c>
      <c r="BK347" s="231">
        <f>ROUND(I347*H347,2)</f>
        <v>0</v>
      </c>
      <c r="BL347" s="17" t="s">
        <v>185</v>
      </c>
      <c r="BM347" s="230" t="s">
        <v>608</v>
      </c>
    </row>
    <row r="348" s="2" customFormat="1" ht="14.4" customHeight="1">
      <c r="A348" s="38"/>
      <c r="B348" s="39"/>
      <c r="C348" s="219" t="s">
        <v>609</v>
      </c>
      <c r="D348" s="219" t="s">
        <v>142</v>
      </c>
      <c r="E348" s="220" t="s">
        <v>610</v>
      </c>
      <c r="F348" s="221" t="s">
        <v>611</v>
      </c>
      <c r="G348" s="222" t="s">
        <v>145</v>
      </c>
      <c r="H348" s="223">
        <v>5</v>
      </c>
      <c r="I348" s="224"/>
      <c r="J348" s="225">
        <f>ROUND(I348*H348,2)</f>
        <v>0</v>
      </c>
      <c r="K348" s="221" t="s">
        <v>146</v>
      </c>
      <c r="L348" s="44"/>
      <c r="M348" s="226" t="s">
        <v>1</v>
      </c>
      <c r="N348" s="227" t="s">
        <v>40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0" t="s">
        <v>185</v>
      </c>
      <c r="AT348" s="230" t="s">
        <v>142</v>
      </c>
      <c r="AU348" s="230" t="s">
        <v>83</v>
      </c>
      <c r="AY348" s="17" t="s">
        <v>139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7" t="s">
        <v>147</v>
      </c>
      <c r="BK348" s="231">
        <f>ROUND(I348*H348,2)</f>
        <v>0</v>
      </c>
      <c r="BL348" s="17" t="s">
        <v>185</v>
      </c>
      <c r="BM348" s="230" t="s">
        <v>612</v>
      </c>
    </row>
    <row r="349" s="2" customFormat="1" ht="14.4" customHeight="1">
      <c r="A349" s="38"/>
      <c r="B349" s="39"/>
      <c r="C349" s="265" t="s">
        <v>398</v>
      </c>
      <c r="D349" s="265" t="s">
        <v>227</v>
      </c>
      <c r="E349" s="266" t="s">
        <v>613</v>
      </c>
      <c r="F349" s="267" t="s">
        <v>614</v>
      </c>
      <c r="G349" s="268" t="s">
        <v>145</v>
      </c>
      <c r="H349" s="269">
        <v>6</v>
      </c>
      <c r="I349" s="270"/>
      <c r="J349" s="271">
        <f>ROUND(I349*H349,2)</f>
        <v>0</v>
      </c>
      <c r="K349" s="267" t="s">
        <v>146</v>
      </c>
      <c r="L349" s="272"/>
      <c r="M349" s="273" t="s">
        <v>1</v>
      </c>
      <c r="N349" s="274" t="s">
        <v>40</v>
      </c>
      <c r="O349" s="92"/>
      <c r="P349" s="228">
        <f>O349*H349</f>
        <v>0</v>
      </c>
      <c r="Q349" s="228">
        <v>0.00025999999999999998</v>
      </c>
      <c r="R349" s="228">
        <f>Q349*H349</f>
        <v>0.0015599999999999998</v>
      </c>
      <c r="S349" s="228">
        <v>0</v>
      </c>
      <c r="T349" s="229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0" t="s">
        <v>213</v>
      </c>
      <c r="AT349" s="230" t="s">
        <v>227</v>
      </c>
      <c r="AU349" s="230" t="s">
        <v>83</v>
      </c>
      <c r="AY349" s="17" t="s">
        <v>139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147</v>
      </c>
      <c r="BK349" s="231">
        <f>ROUND(I349*H349,2)</f>
        <v>0</v>
      </c>
      <c r="BL349" s="17" t="s">
        <v>185</v>
      </c>
      <c r="BM349" s="230" t="s">
        <v>615</v>
      </c>
    </row>
    <row r="350" s="2" customFormat="1" ht="24.15" customHeight="1">
      <c r="A350" s="38"/>
      <c r="B350" s="39"/>
      <c r="C350" s="219" t="s">
        <v>616</v>
      </c>
      <c r="D350" s="219" t="s">
        <v>142</v>
      </c>
      <c r="E350" s="220" t="s">
        <v>617</v>
      </c>
      <c r="F350" s="221" t="s">
        <v>618</v>
      </c>
      <c r="G350" s="222" t="s">
        <v>167</v>
      </c>
      <c r="H350" s="223">
        <v>5</v>
      </c>
      <c r="I350" s="224"/>
      <c r="J350" s="225">
        <f>ROUND(I350*H350,2)</f>
        <v>0</v>
      </c>
      <c r="K350" s="221" t="s">
        <v>146</v>
      </c>
      <c r="L350" s="44"/>
      <c r="M350" s="226" t="s">
        <v>1</v>
      </c>
      <c r="N350" s="227" t="s">
        <v>40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0" t="s">
        <v>185</v>
      </c>
      <c r="AT350" s="230" t="s">
        <v>142</v>
      </c>
      <c r="AU350" s="230" t="s">
        <v>83</v>
      </c>
      <c r="AY350" s="17" t="s">
        <v>139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7" t="s">
        <v>147</v>
      </c>
      <c r="BK350" s="231">
        <f>ROUND(I350*H350,2)</f>
        <v>0</v>
      </c>
      <c r="BL350" s="17" t="s">
        <v>185</v>
      </c>
      <c r="BM350" s="230" t="s">
        <v>619</v>
      </c>
    </row>
    <row r="351" s="2" customFormat="1" ht="14.4" customHeight="1">
      <c r="A351" s="38"/>
      <c r="B351" s="39"/>
      <c r="C351" s="265" t="s">
        <v>620</v>
      </c>
      <c r="D351" s="265" t="s">
        <v>227</v>
      </c>
      <c r="E351" s="266" t="s">
        <v>621</v>
      </c>
      <c r="F351" s="267" t="s">
        <v>622</v>
      </c>
      <c r="G351" s="268" t="s">
        <v>527</v>
      </c>
      <c r="H351" s="269">
        <v>2</v>
      </c>
      <c r="I351" s="270"/>
      <c r="J351" s="271">
        <f>ROUND(I351*H351,2)</f>
        <v>0</v>
      </c>
      <c r="K351" s="267" t="s">
        <v>146</v>
      </c>
      <c r="L351" s="272"/>
      <c r="M351" s="273" t="s">
        <v>1</v>
      </c>
      <c r="N351" s="274" t="s">
        <v>40</v>
      </c>
      <c r="O351" s="92"/>
      <c r="P351" s="228">
        <f>O351*H351</f>
        <v>0</v>
      </c>
      <c r="Q351" s="228">
        <v>0.001</v>
      </c>
      <c r="R351" s="228">
        <f>Q351*H351</f>
        <v>0.002</v>
      </c>
      <c r="S351" s="228">
        <v>0</v>
      </c>
      <c r="T351" s="22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0" t="s">
        <v>213</v>
      </c>
      <c r="AT351" s="230" t="s">
        <v>227</v>
      </c>
      <c r="AU351" s="230" t="s">
        <v>83</v>
      </c>
      <c r="AY351" s="17" t="s">
        <v>139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147</v>
      </c>
      <c r="BK351" s="231">
        <f>ROUND(I351*H351,2)</f>
        <v>0</v>
      </c>
      <c r="BL351" s="17" t="s">
        <v>185</v>
      </c>
      <c r="BM351" s="230" t="s">
        <v>623</v>
      </c>
    </row>
    <row r="352" s="2" customFormat="1" ht="14.4" customHeight="1">
      <c r="A352" s="38"/>
      <c r="B352" s="39"/>
      <c r="C352" s="219" t="s">
        <v>624</v>
      </c>
      <c r="D352" s="219" t="s">
        <v>142</v>
      </c>
      <c r="E352" s="220" t="s">
        <v>625</v>
      </c>
      <c r="F352" s="221" t="s">
        <v>626</v>
      </c>
      <c r="G352" s="222" t="s">
        <v>145</v>
      </c>
      <c r="H352" s="223">
        <v>3</v>
      </c>
      <c r="I352" s="224"/>
      <c r="J352" s="225">
        <f>ROUND(I352*H352,2)</f>
        <v>0</v>
      </c>
      <c r="K352" s="221" t="s">
        <v>146</v>
      </c>
      <c r="L352" s="44"/>
      <c r="M352" s="226" t="s">
        <v>1</v>
      </c>
      <c r="N352" s="227" t="s">
        <v>40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0" t="s">
        <v>147</v>
      </c>
      <c r="AT352" s="230" t="s">
        <v>142</v>
      </c>
      <c r="AU352" s="230" t="s">
        <v>83</v>
      </c>
      <c r="AY352" s="17" t="s">
        <v>139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7" t="s">
        <v>147</v>
      </c>
      <c r="BK352" s="231">
        <f>ROUND(I352*H352,2)</f>
        <v>0</v>
      </c>
      <c r="BL352" s="17" t="s">
        <v>147</v>
      </c>
      <c r="BM352" s="230" t="s">
        <v>627</v>
      </c>
    </row>
    <row r="353" s="2" customFormat="1" ht="14.4" customHeight="1">
      <c r="A353" s="38"/>
      <c r="B353" s="39"/>
      <c r="C353" s="219" t="s">
        <v>628</v>
      </c>
      <c r="D353" s="219" t="s">
        <v>142</v>
      </c>
      <c r="E353" s="220" t="s">
        <v>625</v>
      </c>
      <c r="F353" s="221" t="s">
        <v>626</v>
      </c>
      <c r="G353" s="222" t="s">
        <v>145</v>
      </c>
      <c r="H353" s="223">
        <v>3</v>
      </c>
      <c r="I353" s="224"/>
      <c r="J353" s="225">
        <f>ROUND(I353*H353,2)</f>
        <v>0</v>
      </c>
      <c r="K353" s="221" t="s">
        <v>146</v>
      </c>
      <c r="L353" s="44"/>
      <c r="M353" s="226" t="s">
        <v>1</v>
      </c>
      <c r="N353" s="227" t="s">
        <v>40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0" t="s">
        <v>185</v>
      </c>
      <c r="AT353" s="230" t="s">
        <v>142</v>
      </c>
      <c r="AU353" s="230" t="s">
        <v>83</v>
      </c>
      <c r="AY353" s="17" t="s">
        <v>139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147</v>
      </c>
      <c r="BK353" s="231">
        <f>ROUND(I353*H353,2)</f>
        <v>0</v>
      </c>
      <c r="BL353" s="17" t="s">
        <v>185</v>
      </c>
      <c r="BM353" s="230" t="s">
        <v>629</v>
      </c>
    </row>
    <row r="354" s="2" customFormat="1" ht="14.4" customHeight="1">
      <c r="A354" s="38"/>
      <c r="B354" s="39"/>
      <c r="C354" s="265" t="s">
        <v>630</v>
      </c>
      <c r="D354" s="265" t="s">
        <v>227</v>
      </c>
      <c r="E354" s="266" t="s">
        <v>631</v>
      </c>
      <c r="F354" s="267" t="s">
        <v>632</v>
      </c>
      <c r="G354" s="268" t="s">
        <v>145</v>
      </c>
      <c r="H354" s="269">
        <v>2</v>
      </c>
      <c r="I354" s="270"/>
      <c r="J354" s="271">
        <f>ROUND(I354*H354,2)</f>
        <v>0</v>
      </c>
      <c r="K354" s="267" t="s">
        <v>146</v>
      </c>
      <c r="L354" s="272"/>
      <c r="M354" s="273" t="s">
        <v>1</v>
      </c>
      <c r="N354" s="274" t="s">
        <v>40</v>
      </c>
      <c r="O354" s="92"/>
      <c r="P354" s="228">
        <f>O354*H354</f>
        <v>0</v>
      </c>
      <c r="Q354" s="228">
        <v>0.002</v>
      </c>
      <c r="R354" s="228">
        <f>Q354*H354</f>
        <v>0.0040000000000000001</v>
      </c>
      <c r="S354" s="228">
        <v>0</v>
      </c>
      <c r="T354" s="229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0" t="s">
        <v>213</v>
      </c>
      <c r="AT354" s="230" t="s">
        <v>227</v>
      </c>
      <c r="AU354" s="230" t="s">
        <v>83</v>
      </c>
      <c r="AY354" s="17" t="s">
        <v>139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7" t="s">
        <v>147</v>
      </c>
      <c r="BK354" s="231">
        <f>ROUND(I354*H354,2)</f>
        <v>0</v>
      </c>
      <c r="BL354" s="17" t="s">
        <v>185</v>
      </c>
      <c r="BM354" s="230" t="s">
        <v>633</v>
      </c>
    </row>
    <row r="355" s="2" customFormat="1" ht="14.4" customHeight="1">
      <c r="A355" s="38"/>
      <c r="B355" s="39"/>
      <c r="C355" s="219" t="s">
        <v>634</v>
      </c>
      <c r="D355" s="219" t="s">
        <v>142</v>
      </c>
      <c r="E355" s="220" t="s">
        <v>635</v>
      </c>
      <c r="F355" s="221" t="s">
        <v>636</v>
      </c>
      <c r="G355" s="222" t="s">
        <v>145</v>
      </c>
      <c r="H355" s="223">
        <v>3</v>
      </c>
      <c r="I355" s="224"/>
      <c r="J355" s="225">
        <f>ROUND(I355*H355,2)</f>
        <v>0</v>
      </c>
      <c r="K355" s="221" t="s">
        <v>146</v>
      </c>
      <c r="L355" s="44"/>
      <c r="M355" s="226" t="s">
        <v>1</v>
      </c>
      <c r="N355" s="227" t="s">
        <v>40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0" t="s">
        <v>185</v>
      </c>
      <c r="AT355" s="230" t="s">
        <v>142</v>
      </c>
      <c r="AU355" s="230" t="s">
        <v>83</v>
      </c>
      <c r="AY355" s="17" t="s">
        <v>139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7" t="s">
        <v>147</v>
      </c>
      <c r="BK355" s="231">
        <f>ROUND(I355*H355,2)</f>
        <v>0</v>
      </c>
      <c r="BL355" s="17" t="s">
        <v>185</v>
      </c>
      <c r="BM355" s="230" t="s">
        <v>637</v>
      </c>
    </row>
    <row r="356" s="2" customFormat="1" ht="14.4" customHeight="1">
      <c r="A356" s="38"/>
      <c r="B356" s="39"/>
      <c r="C356" s="265" t="s">
        <v>638</v>
      </c>
      <c r="D356" s="265" t="s">
        <v>227</v>
      </c>
      <c r="E356" s="266" t="s">
        <v>639</v>
      </c>
      <c r="F356" s="267" t="s">
        <v>640</v>
      </c>
      <c r="G356" s="268" t="s">
        <v>145</v>
      </c>
      <c r="H356" s="269">
        <v>3</v>
      </c>
      <c r="I356" s="270"/>
      <c r="J356" s="271">
        <f>ROUND(I356*H356,2)</f>
        <v>0</v>
      </c>
      <c r="K356" s="267" t="s">
        <v>146</v>
      </c>
      <c r="L356" s="272"/>
      <c r="M356" s="273" t="s">
        <v>1</v>
      </c>
      <c r="N356" s="274" t="s">
        <v>40</v>
      </c>
      <c r="O356" s="92"/>
      <c r="P356" s="228">
        <f>O356*H356</f>
        <v>0</v>
      </c>
      <c r="Q356" s="228">
        <v>0.0040000000000000001</v>
      </c>
      <c r="R356" s="228">
        <f>Q356*H356</f>
        <v>0.012</v>
      </c>
      <c r="S356" s="228">
        <v>0</v>
      </c>
      <c r="T356" s="229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0" t="s">
        <v>213</v>
      </c>
      <c r="AT356" s="230" t="s">
        <v>227</v>
      </c>
      <c r="AU356" s="230" t="s">
        <v>83</v>
      </c>
      <c r="AY356" s="17" t="s">
        <v>139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7" t="s">
        <v>147</v>
      </c>
      <c r="BK356" s="231">
        <f>ROUND(I356*H356,2)</f>
        <v>0</v>
      </c>
      <c r="BL356" s="17" t="s">
        <v>185</v>
      </c>
      <c r="BM356" s="230" t="s">
        <v>641</v>
      </c>
    </row>
    <row r="357" s="2" customFormat="1" ht="24.15" customHeight="1">
      <c r="A357" s="38"/>
      <c r="B357" s="39"/>
      <c r="C357" s="219" t="s">
        <v>642</v>
      </c>
      <c r="D357" s="219" t="s">
        <v>142</v>
      </c>
      <c r="E357" s="220" t="s">
        <v>643</v>
      </c>
      <c r="F357" s="221" t="s">
        <v>644</v>
      </c>
      <c r="G357" s="222" t="s">
        <v>145</v>
      </c>
      <c r="H357" s="223">
        <v>1</v>
      </c>
      <c r="I357" s="224"/>
      <c r="J357" s="225">
        <f>ROUND(I357*H357,2)</f>
        <v>0</v>
      </c>
      <c r="K357" s="221" t="s">
        <v>146</v>
      </c>
      <c r="L357" s="44"/>
      <c r="M357" s="226" t="s">
        <v>1</v>
      </c>
      <c r="N357" s="227" t="s">
        <v>40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0" t="s">
        <v>185</v>
      </c>
      <c r="AT357" s="230" t="s">
        <v>142</v>
      </c>
      <c r="AU357" s="230" t="s">
        <v>83</v>
      </c>
      <c r="AY357" s="17" t="s">
        <v>139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7" t="s">
        <v>147</v>
      </c>
      <c r="BK357" s="231">
        <f>ROUND(I357*H357,2)</f>
        <v>0</v>
      </c>
      <c r="BL357" s="17" t="s">
        <v>185</v>
      </c>
      <c r="BM357" s="230" t="s">
        <v>645</v>
      </c>
    </row>
    <row r="358" s="2" customFormat="1" ht="14.4" customHeight="1">
      <c r="A358" s="38"/>
      <c r="B358" s="39"/>
      <c r="C358" s="219" t="s">
        <v>646</v>
      </c>
      <c r="D358" s="219" t="s">
        <v>142</v>
      </c>
      <c r="E358" s="220" t="s">
        <v>647</v>
      </c>
      <c r="F358" s="221" t="s">
        <v>648</v>
      </c>
      <c r="G358" s="222" t="s">
        <v>145</v>
      </c>
      <c r="H358" s="223">
        <v>1</v>
      </c>
      <c r="I358" s="224"/>
      <c r="J358" s="225">
        <f>ROUND(I358*H358,2)</f>
        <v>0</v>
      </c>
      <c r="K358" s="221" t="s">
        <v>146</v>
      </c>
      <c r="L358" s="44"/>
      <c r="M358" s="226" t="s">
        <v>1</v>
      </c>
      <c r="N358" s="227" t="s">
        <v>40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0" t="s">
        <v>185</v>
      </c>
      <c r="AT358" s="230" t="s">
        <v>142</v>
      </c>
      <c r="AU358" s="230" t="s">
        <v>83</v>
      </c>
      <c r="AY358" s="17" t="s">
        <v>139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7" t="s">
        <v>147</v>
      </c>
      <c r="BK358" s="231">
        <f>ROUND(I358*H358,2)</f>
        <v>0</v>
      </c>
      <c r="BL358" s="17" t="s">
        <v>185</v>
      </c>
      <c r="BM358" s="230" t="s">
        <v>649</v>
      </c>
    </row>
    <row r="359" s="2" customFormat="1" ht="24.15" customHeight="1">
      <c r="A359" s="38"/>
      <c r="B359" s="39"/>
      <c r="C359" s="219" t="s">
        <v>650</v>
      </c>
      <c r="D359" s="219" t="s">
        <v>142</v>
      </c>
      <c r="E359" s="220" t="s">
        <v>651</v>
      </c>
      <c r="F359" s="221" t="s">
        <v>652</v>
      </c>
      <c r="G359" s="222" t="s">
        <v>145</v>
      </c>
      <c r="H359" s="223">
        <v>2</v>
      </c>
      <c r="I359" s="224"/>
      <c r="J359" s="225">
        <f>ROUND(I359*H359,2)</f>
        <v>0</v>
      </c>
      <c r="K359" s="221" t="s">
        <v>146</v>
      </c>
      <c r="L359" s="44"/>
      <c r="M359" s="226" t="s">
        <v>1</v>
      </c>
      <c r="N359" s="227" t="s">
        <v>40</v>
      </c>
      <c r="O359" s="92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0" t="s">
        <v>147</v>
      </c>
      <c r="AT359" s="230" t="s">
        <v>142</v>
      </c>
      <c r="AU359" s="230" t="s">
        <v>83</v>
      </c>
      <c r="AY359" s="17" t="s">
        <v>139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7" t="s">
        <v>147</v>
      </c>
      <c r="BK359" s="231">
        <f>ROUND(I359*H359,2)</f>
        <v>0</v>
      </c>
      <c r="BL359" s="17" t="s">
        <v>147</v>
      </c>
      <c r="BM359" s="230" t="s">
        <v>653</v>
      </c>
    </row>
    <row r="360" s="2" customFormat="1" ht="24.15" customHeight="1">
      <c r="A360" s="38"/>
      <c r="B360" s="39"/>
      <c r="C360" s="219" t="s">
        <v>654</v>
      </c>
      <c r="D360" s="219" t="s">
        <v>142</v>
      </c>
      <c r="E360" s="220" t="s">
        <v>655</v>
      </c>
      <c r="F360" s="221" t="s">
        <v>656</v>
      </c>
      <c r="G360" s="222" t="s">
        <v>167</v>
      </c>
      <c r="H360" s="223">
        <v>20</v>
      </c>
      <c r="I360" s="224"/>
      <c r="J360" s="225">
        <f>ROUND(I360*H360,2)</f>
        <v>0</v>
      </c>
      <c r="K360" s="221" t="s">
        <v>146</v>
      </c>
      <c r="L360" s="44"/>
      <c r="M360" s="226" t="s">
        <v>1</v>
      </c>
      <c r="N360" s="227" t="s">
        <v>40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0" t="s">
        <v>185</v>
      </c>
      <c r="AT360" s="230" t="s">
        <v>142</v>
      </c>
      <c r="AU360" s="230" t="s">
        <v>83</v>
      </c>
      <c r="AY360" s="17" t="s">
        <v>139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7" t="s">
        <v>147</v>
      </c>
      <c r="BK360" s="231">
        <f>ROUND(I360*H360,2)</f>
        <v>0</v>
      </c>
      <c r="BL360" s="17" t="s">
        <v>185</v>
      </c>
      <c r="BM360" s="230" t="s">
        <v>657</v>
      </c>
    </row>
    <row r="361" s="2" customFormat="1" ht="14.4" customHeight="1">
      <c r="A361" s="38"/>
      <c r="B361" s="39"/>
      <c r="C361" s="265" t="s">
        <v>658</v>
      </c>
      <c r="D361" s="265" t="s">
        <v>227</v>
      </c>
      <c r="E361" s="266" t="s">
        <v>659</v>
      </c>
      <c r="F361" s="267" t="s">
        <v>660</v>
      </c>
      <c r="G361" s="268" t="s">
        <v>145</v>
      </c>
      <c r="H361" s="269">
        <v>5</v>
      </c>
      <c r="I361" s="270"/>
      <c r="J361" s="271">
        <f>ROUND(I361*H361,2)</f>
        <v>0</v>
      </c>
      <c r="K361" s="267" t="s">
        <v>146</v>
      </c>
      <c r="L361" s="272"/>
      <c r="M361" s="273" t="s">
        <v>1</v>
      </c>
      <c r="N361" s="274" t="s">
        <v>40</v>
      </c>
      <c r="O361" s="92"/>
      <c r="P361" s="228">
        <f>O361*H361</f>
        <v>0</v>
      </c>
      <c r="Q361" s="228">
        <v>0.00233</v>
      </c>
      <c r="R361" s="228">
        <f>Q361*H361</f>
        <v>0.011650000000000001</v>
      </c>
      <c r="S361" s="228">
        <v>0</v>
      </c>
      <c r="T361" s="22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0" t="s">
        <v>213</v>
      </c>
      <c r="AT361" s="230" t="s">
        <v>227</v>
      </c>
      <c r="AU361" s="230" t="s">
        <v>83</v>
      </c>
      <c r="AY361" s="17" t="s">
        <v>139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147</v>
      </c>
      <c r="BK361" s="231">
        <f>ROUND(I361*H361,2)</f>
        <v>0</v>
      </c>
      <c r="BL361" s="17" t="s">
        <v>185</v>
      </c>
      <c r="BM361" s="230" t="s">
        <v>661</v>
      </c>
    </row>
    <row r="362" s="2" customFormat="1" ht="24.15" customHeight="1">
      <c r="A362" s="38"/>
      <c r="B362" s="39"/>
      <c r="C362" s="265" t="s">
        <v>662</v>
      </c>
      <c r="D362" s="265" t="s">
        <v>227</v>
      </c>
      <c r="E362" s="266" t="s">
        <v>663</v>
      </c>
      <c r="F362" s="267" t="s">
        <v>664</v>
      </c>
      <c r="G362" s="268" t="s">
        <v>162</v>
      </c>
      <c r="H362" s="269">
        <v>0.125</v>
      </c>
      <c r="I362" s="270"/>
      <c r="J362" s="271">
        <f>ROUND(I362*H362,2)</f>
        <v>0</v>
      </c>
      <c r="K362" s="267" t="s">
        <v>146</v>
      </c>
      <c r="L362" s="272"/>
      <c r="M362" s="273" t="s">
        <v>1</v>
      </c>
      <c r="N362" s="274" t="s">
        <v>40</v>
      </c>
      <c r="O362" s="92"/>
      <c r="P362" s="228">
        <f>O362*H362</f>
        <v>0</v>
      </c>
      <c r="Q362" s="228">
        <v>1</v>
      </c>
      <c r="R362" s="228">
        <f>Q362*H362</f>
        <v>0.125</v>
      </c>
      <c r="S362" s="228">
        <v>0</v>
      </c>
      <c r="T362" s="229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0" t="s">
        <v>213</v>
      </c>
      <c r="AT362" s="230" t="s">
        <v>227</v>
      </c>
      <c r="AU362" s="230" t="s">
        <v>83</v>
      </c>
      <c r="AY362" s="17" t="s">
        <v>139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7" t="s">
        <v>147</v>
      </c>
      <c r="BK362" s="231">
        <f>ROUND(I362*H362,2)</f>
        <v>0</v>
      </c>
      <c r="BL362" s="17" t="s">
        <v>185</v>
      </c>
      <c r="BM362" s="230" t="s">
        <v>665</v>
      </c>
    </row>
    <row r="363" s="2" customFormat="1" ht="24.15" customHeight="1">
      <c r="A363" s="38"/>
      <c r="B363" s="39"/>
      <c r="C363" s="219" t="s">
        <v>666</v>
      </c>
      <c r="D363" s="219" t="s">
        <v>142</v>
      </c>
      <c r="E363" s="220" t="s">
        <v>667</v>
      </c>
      <c r="F363" s="221" t="s">
        <v>668</v>
      </c>
      <c r="G363" s="222" t="s">
        <v>145</v>
      </c>
      <c r="H363" s="223">
        <v>3</v>
      </c>
      <c r="I363" s="224"/>
      <c r="J363" s="225">
        <f>ROUND(I363*H363,2)</f>
        <v>0</v>
      </c>
      <c r="K363" s="221" t="s">
        <v>146</v>
      </c>
      <c r="L363" s="44"/>
      <c r="M363" s="226" t="s">
        <v>1</v>
      </c>
      <c r="N363" s="227" t="s">
        <v>40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0" t="s">
        <v>185</v>
      </c>
      <c r="AT363" s="230" t="s">
        <v>142</v>
      </c>
      <c r="AU363" s="230" t="s">
        <v>83</v>
      </c>
      <c r="AY363" s="17" t="s">
        <v>139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147</v>
      </c>
      <c r="BK363" s="231">
        <f>ROUND(I363*H363,2)</f>
        <v>0</v>
      </c>
      <c r="BL363" s="17" t="s">
        <v>185</v>
      </c>
      <c r="BM363" s="230" t="s">
        <v>669</v>
      </c>
    </row>
    <row r="364" s="2" customFormat="1" ht="24.15" customHeight="1">
      <c r="A364" s="38"/>
      <c r="B364" s="39"/>
      <c r="C364" s="219" t="s">
        <v>670</v>
      </c>
      <c r="D364" s="219" t="s">
        <v>142</v>
      </c>
      <c r="E364" s="220" t="s">
        <v>671</v>
      </c>
      <c r="F364" s="221" t="s">
        <v>672</v>
      </c>
      <c r="G364" s="222" t="s">
        <v>145</v>
      </c>
      <c r="H364" s="223">
        <v>1</v>
      </c>
      <c r="I364" s="224"/>
      <c r="J364" s="225">
        <f>ROUND(I364*H364,2)</f>
        <v>0</v>
      </c>
      <c r="K364" s="221" t="s">
        <v>146</v>
      </c>
      <c r="L364" s="44"/>
      <c r="M364" s="226" t="s">
        <v>1</v>
      </c>
      <c r="N364" s="227" t="s">
        <v>40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0" t="s">
        <v>185</v>
      </c>
      <c r="AT364" s="230" t="s">
        <v>142</v>
      </c>
      <c r="AU364" s="230" t="s">
        <v>83</v>
      </c>
      <c r="AY364" s="17" t="s">
        <v>139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7" t="s">
        <v>147</v>
      </c>
      <c r="BK364" s="231">
        <f>ROUND(I364*H364,2)</f>
        <v>0</v>
      </c>
      <c r="BL364" s="17" t="s">
        <v>185</v>
      </c>
      <c r="BM364" s="230" t="s">
        <v>673</v>
      </c>
    </row>
    <row r="365" s="2" customFormat="1" ht="24.15" customHeight="1">
      <c r="A365" s="38"/>
      <c r="B365" s="39"/>
      <c r="C365" s="219" t="s">
        <v>674</v>
      </c>
      <c r="D365" s="219" t="s">
        <v>142</v>
      </c>
      <c r="E365" s="220" t="s">
        <v>675</v>
      </c>
      <c r="F365" s="221" t="s">
        <v>676</v>
      </c>
      <c r="G365" s="222" t="s">
        <v>145</v>
      </c>
      <c r="H365" s="223">
        <v>12</v>
      </c>
      <c r="I365" s="224"/>
      <c r="J365" s="225">
        <f>ROUND(I365*H365,2)</f>
        <v>0</v>
      </c>
      <c r="K365" s="221" t="s">
        <v>146</v>
      </c>
      <c r="L365" s="44"/>
      <c r="M365" s="226" t="s">
        <v>1</v>
      </c>
      <c r="N365" s="227" t="s">
        <v>40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0" t="s">
        <v>185</v>
      </c>
      <c r="AT365" s="230" t="s">
        <v>142</v>
      </c>
      <c r="AU365" s="230" t="s">
        <v>83</v>
      </c>
      <c r="AY365" s="17" t="s">
        <v>139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7" t="s">
        <v>147</v>
      </c>
      <c r="BK365" s="231">
        <f>ROUND(I365*H365,2)</f>
        <v>0</v>
      </c>
      <c r="BL365" s="17" t="s">
        <v>185</v>
      </c>
      <c r="BM365" s="230" t="s">
        <v>677</v>
      </c>
    </row>
    <row r="366" s="2" customFormat="1" ht="14.4" customHeight="1">
      <c r="A366" s="38"/>
      <c r="B366" s="39"/>
      <c r="C366" s="265" t="s">
        <v>678</v>
      </c>
      <c r="D366" s="265" t="s">
        <v>227</v>
      </c>
      <c r="E366" s="266" t="s">
        <v>679</v>
      </c>
      <c r="F366" s="267" t="s">
        <v>680</v>
      </c>
      <c r="G366" s="268" t="s">
        <v>145</v>
      </c>
      <c r="H366" s="269">
        <v>12</v>
      </c>
      <c r="I366" s="270"/>
      <c r="J366" s="271">
        <f>ROUND(I366*H366,2)</f>
        <v>0</v>
      </c>
      <c r="K366" s="267" t="s">
        <v>146</v>
      </c>
      <c r="L366" s="272"/>
      <c r="M366" s="273" t="s">
        <v>1</v>
      </c>
      <c r="N366" s="274" t="s">
        <v>40</v>
      </c>
      <c r="O366" s="92"/>
      <c r="P366" s="228">
        <f>O366*H366</f>
        <v>0</v>
      </c>
      <c r="Q366" s="228">
        <v>0.00022000000000000001</v>
      </c>
      <c r="R366" s="228">
        <f>Q366*H366</f>
        <v>0.00264</v>
      </c>
      <c r="S366" s="228">
        <v>0</v>
      </c>
      <c r="T366" s="229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0" t="s">
        <v>213</v>
      </c>
      <c r="AT366" s="230" t="s">
        <v>227</v>
      </c>
      <c r="AU366" s="230" t="s">
        <v>83</v>
      </c>
      <c r="AY366" s="17" t="s">
        <v>139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7" t="s">
        <v>147</v>
      </c>
      <c r="BK366" s="231">
        <f>ROUND(I366*H366,2)</f>
        <v>0</v>
      </c>
      <c r="BL366" s="17" t="s">
        <v>185</v>
      </c>
      <c r="BM366" s="230" t="s">
        <v>681</v>
      </c>
    </row>
    <row r="367" s="2" customFormat="1" ht="24.15" customHeight="1">
      <c r="A367" s="38"/>
      <c r="B367" s="39"/>
      <c r="C367" s="219" t="s">
        <v>682</v>
      </c>
      <c r="D367" s="219" t="s">
        <v>142</v>
      </c>
      <c r="E367" s="220" t="s">
        <v>683</v>
      </c>
      <c r="F367" s="221" t="s">
        <v>684</v>
      </c>
      <c r="G367" s="222" t="s">
        <v>145</v>
      </c>
      <c r="H367" s="223">
        <v>1</v>
      </c>
      <c r="I367" s="224"/>
      <c r="J367" s="225">
        <f>ROUND(I367*H367,2)</f>
        <v>0</v>
      </c>
      <c r="K367" s="221" t="s">
        <v>146</v>
      </c>
      <c r="L367" s="44"/>
      <c r="M367" s="226" t="s">
        <v>1</v>
      </c>
      <c r="N367" s="227" t="s">
        <v>40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0" t="s">
        <v>185</v>
      </c>
      <c r="AT367" s="230" t="s">
        <v>142</v>
      </c>
      <c r="AU367" s="230" t="s">
        <v>83</v>
      </c>
      <c r="AY367" s="17" t="s">
        <v>139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7" t="s">
        <v>147</v>
      </c>
      <c r="BK367" s="231">
        <f>ROUND(I367*H367,2)</f>
        <v>0</v>
      </c>
      <c r="BL367" s="17" t="s">
        <v>185</v>
      </c>
      <c r="BM367" s="230" t="s">
        <v>685</v>
      </c>
    </row>
    <row r="368" s="2" customFormat="1" ht="14.4" customHeight="1">
      <c r="A368" s="38"/>
      <c r="B368" s="39"/>
      <c r="C368" s="265" t="s">
        <v>686</v>
      </c>
      <c r="D368" s="265" t="s">
        <v>227</v>
      </c>
      <c r="E368" s="266" t="s">
        <v>687</v>
      </c>
      <c r="F368" s="267" t="s">
        <v>688</v>
      </c>
      <c r="G368" s="268" t="s">
        <v>145</v>
      </c>
      <c r="H368" s="269">
        <v>1</v>
      </c>
      <c r="I368" s="270"/>
      <c r="J368" s="271">
        <f>ROUND(I368*H368,2)</f>
        <v>0</v>
      </c>
      <c r="K368" s="267" t="s">
        <v>146</v>
      </c>
      <c r="L368" s="272"/>
      <c r="M368" s="273" t="s">
        <v>1</v>
      </c>
      <c r="N368" s="274" t="s">
        <v>40</v>
      </c>
      <c r="O368" s="92"/>
      <c r="P368" s="228">
        <f>O368*H368</f>
        <v>0</v>
      </c>
      <c r="Q368" s="228">
        <v>0.00033</v>
      </c>
      <c r="R368" s="228">
        <f>Q368*H368</f>
        <v>0.00033</v>
      </c>
      <c r="S368" s="228">
        <v>0</v>
      </c>
      <c r="T368" s="229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0" t="s">
        <v>213</v>
      </c>
      <c r="AT368" s="230" t="s">
        <v>227</v>
      </c>
      <c r="AU368" s="230" t="s">
        <v>83</v>
      </c>
      <c r="AY368" s="17" t="s">
        <v>139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7" t="s">
        <v>147</v>
      </c>
      <c r="BK368" s="231">
        <f>ROUND(I368*H368,2)</f>
        <v>0</v>
      </c>
      <c r="BL368" s="17" t="s">
        <v>185</v>
      </c>
      <c r="BM368" s="230" t="s">
        <v>689</v>
      </c>
    </row>
    <row r="369" s="2" customFormat="1" ht="24.15" customHeight="1">
      <c r="A369" s="38"/>
      <c r="B369" s="39"/>
      <c r="C369" s="219" t="s">
        <v>690</v>
      </c>
      <c r="D369" s="219" t="s">
        <v>142</v>
      </c>
      <c r="E369" s="220" t="s">
        <v>691</v>
      </c>
      <c r="F369" s="221" t="s">
        <v>692</v>
      </c>
      <c r="G369" s="222" t="s">
        <v>145</v>
      </c>
      <c r="H369" s="223">
        <v>10</v>
      </c>
      <c r="I369" s="224"/>
      <c r="J369" s="225">
        <f>ROUND(I369*H369,2)</f>
        <v>0</v>
      </c>
      <c r="K369" s="221" t="s">
        <v>146</v>
      </c>
      <c r="L369" s="44"/>
      <c r="M369" s="226" t="s">
        <v>1</v>
      </c>
      <c r="N369" s="227" t="s">
        <v>40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0" t="s">
        <v>185</v>
      </c>
      <c r="AT369" s="230" t="s">
        <v>142</v>
      </c>
      <c r="AU369" s="230" t="s">
        <v>83</v>
      </c>
      <c r="AY369" s="17" t="s">
        <v>139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7" t="s">
        <v>147</v>
      </c>
      <c r="BK369" s="231">
        <f>ROUND(I369*H369,2)</f>
        <v>0</v>
      </c>
      <c r="BL369" s="17" t="s">
        <v>185</v>
      </c>
      <c r="BM369" s="230" t="s">
        <v>693</v>
      </c>
    </row>
    <row r="370" s="2" customFormat="1" ht="24.15" customHeight="1">
      <c r="A370" s="38"/>
      <c r="B370" s="39"/>
      <c r="C370" s="265" t="s">
        <v>694</v>
      </c>
      <c r="D370" s="265" t="s">
        <v>227</v>
      </c>
      <c r="E370" s="266" t="s">
        <v>695</v>
      </c>
      <c r="F370" s="267" t="s">
        <v>696</v>
      </c>
      <c r="G370" s="268" t="s">
        <v>145</v>
      </c>
      <c r="H370" s="269">
        <v>10</v>
      </c>
      <c r="I370" s="270"/>
      <c r="J370" s="271">
        <f>ROUND(I370*H370,2)</f>
        <v>0</v>
      </c>
      <c r="K370" s="267" t="s">
        <v>1</v>
      </c>
      <c r="L370" s="272"/>
      <c r="M370" s="273" t="s">
        <v>1</v>
      </c>
      <c r="N370" s="274" t="s">
        <v>40</v>
      </c>
      <c r="O370" s="92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0" t="s">
        <v>213</v>
      </c>
      <c r="AT370" s="230" t="s">
        <v>227</v>
      </c>
      <c r="AU370" s="230" t="s">
        <v>83</v>
      </c>
      <c r="AY370" s="17" t="s">
        <v>139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7" t="s">
        <v>147</v>
      </c>
      <c r="BK370" s="231">
        <f>ROUND(I370*H370,2)</f>
        <v>0</v>
      </c>
      <c r="BL370" s="17" t="s">
        <v>185</v>
      </c>
      <c r="BM370" s="230" t="s">
        <v>697</v>
      </c>
    </row>
    <row r="371" s="2" customFormat="1" ht="24.15" customHeight="1">
      <c r="A371" s="38"/>
      <c r="B371" s="39"/>
      <c r="C371" s="219" t="s">
        <v>698</v>
      </c>
      <c r="D371" s="219" t="s">
        <v>142</v>
      </c>
      <c r="E371" s="220" t="s">
        <v>699</v>
      </c>
      <c r="F371" s="221" t="s">
        <v>700</v>
      </c>
      <c r="G371" s="222" t="s">
        <v>145</v>
      </c>
      <c r="H371" s="223">
        <v>5</v>
      </c>
      <c r="I371" s="224"/>
      <c r="J371" s="225">
        <f>ROUND(I371*H371,2)</f>
        <v>0</v>
      </c>
      <c r="K371" s="221" t="s">
        <v>146</v>
      </c>
      <c r="L371" s="44"/>
      <c r="M371" s="226" t="s">
        <v>1</v>
      </c>
      <c r="N371" s="227" t="s">
        <v>40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0" t="s">
        <v>185</v>
      </c>
      <c r="AT371" s="230" t="s">
        <v>142</v>
      </c>
      <c r="AU371" s="230" t="s">
        <v>83</v>
      </c>
      <c r="AY371" s="17" t="s">
        <v>139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7" t="s">
        <v>147</v>
      </c>
      <c r="BK371" s="231">
        <f>ROUND(I371*H371,2)</f>
        <v>0</v>
      </c>
      <c r="BL371" s="17" t="s">
        <v>185</v>
      </c>
      <c r="BM371" s="230" t="s">
        <v>701</v>
      </c>
    </row>
    <row r="372" s="2" customFormat="1" ht="24.15" customHeight="1">
      <c r="A372" s="38"/>
      <c r="B372" s="39"/>
      <c r="C372" s="265" t="s">
        <v>702</v>
      </c>
      <c r="D372" s="265" t="s">
        <v>227</v>
      </c>
      <c r="E372" s="266" t="s">
        <v>703</v>
      </c>
      <c r="F372" s="267" t="s">
        <v>704</v>
      </c>
      <c r="G372" s="268" t="s">
        <v>145</v>
      </c>
      <c r="H372" s="269">
        <v>5</v>
      </c>
      <c r="I372" s="270"/>
      <c r="J372" s="271">
        <f>ROUND(I372*H372,2)</f>
        <v>0</v>
      </c>
      <c r="K372" s="267" t="s">
        <v>1</v>
      </c>
      <c r="L372" s="272"/>
      <c r="M372" s="273" t="s">
        <v>1</v>
      </c>
      <c r="N372" s="274" t="s">
        <v>40</v>
      </c>
      <c r="O372" s="92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0" t="s">
        <v>213</v>
      </c>
      <c r="AT372" s="230" t="s">
        <v>227</v>
      </c>
      <c r="AU372" s="230" t="s">
        <v>83</v>
      </c>
      <c r="AY372" s="17" t="s">
        <v>139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147</v>
      </c>
      <c r="BK372" s="231">
        <f>ROUND(I372*H372,2)</f>
        <v>0</v>
      </c>
      <c r="BL372" s="17" t="s">
        <v>185</v>
      </c>
      <c r="BM372" s="230" t="s">
        <v>705</v>
      </c>
    </row>
    <row r="373" s="2" customFormat="1" ht="24.15" customHeight="1">
      <c r="A373" s="38"/>
      <c r="B373" s="39"/>
      <c r="C373" s="265" t="s">
        <v>706</v>
      </c>
      <c r="D373" s="265" t="s">
        <v>227</v>
      </c>
      <c r="E373" s="266" t="s">
        <v>707</v>
      </c>
      <c r="F373" s="267" t="s">
        <v>708</v>
      </c>
      <c r="G373" s="268" t="s">
        <v>145</v>
      </c>
      <c r="H373" s="269">
        <v>5</v>
      </c>
      <c r="I373" s="270"/>
      <c r="J373" s="271">
        <f>ROUND(I373*H373,2)</f>
        <v>0</v>
      </c>
      <c r="K373" s="267" t="s">
        <v>1</v>
      </c>
      <c r="L373" s="272"/>
      <c r="M373" s="273" t="s">
        <v>1</v>
      </c>
      <c r="N373" s="274" t="s">
        <v>40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0" t="s">
        <v>213</v>
      </c>
      <c r="AT373" s="230" t="s">
        <v>227</v>
      </c>
      <c r="AU373" s="230" t="s">
        <v>83</v>
      </c>
      <c r="AY373" s="17" t="s">
        <v>139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7" t="s">
        <v>147</v>
      </c>
      <c r="BK373" s="231">
        <f>ROUND(I373*H373,2)</f>
        <v>0</v>
      </c>
      <c r="BL373" s="17" t="s">
        <v>185</v>
      </c>
      <c r="BM373" s="230" t="s">
        <v>709</v>
      </c>
    </row>
    <row r="374" s="2" customFormat="1" ht="24.15" customHeight="1">
      <c r="A374" s="38"/>
      <c r="B374" s="39"/>
      <c r="C374" s="219" t="s">
        <v>710</v>
      </c>
      <c r="D374" s="219" t="s">
        <v>142</v>
      </c>
      <c r="E374" s="220" t="s">
        <v>711</v>
      </c>
      <c r="F374" s="221" t="s">
        <v>712</v>
      </c>
      <c r="G374" s="222" t="s">
        <v>145</v>
      </c>
      <c r="H374" s="223">
        <v>5</v>
      </c>
      <c r="I374" s="224"/>
      <c r="J374" s="225">
        <f>ROUND(I374*H374,2)</f>
        <v>0</v>
      </c>
      <c r="K374" s="221" t="s">
        <v>146</v>
      </c>
      <c r="L374" s="44"/>
      <c r="M374" s="226" t="s">
        <v>1</v>
      </c>
      <c r="N374" s="227" t="s">
        <v>40</v>
      </c>
      <c r="O374" s="92"/>
      <c r="P374" s="228">
        <f>O374*H374</f>
        <v>0</v>
      </c>
      <c r="Q374" s="228">
        <v>0</v>
      </c>
      <c r="R374" s="228">
        <f>Q374*H374</f>
        <v>0</v>
      </c>
      <c r="S374" s="228">
        <v>0</v>
      </c>
      <c r="T374" s="229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0" t="s">
        <v>185</v>
      </c>
      <c r="AT374" s="230" t="s">
        <v>142</v>
      </c>
      <c r="AU374" s="230" t="s">
        <v>83</v>
      </c>
      <c r="AY374" s="17" t="s">
        <v>139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7" t="s">
        <v>147</v>
      </c>
      <c r="BK374" s="231">
        <f>ROUND(I374*H374,2)</f>
        <v>0</v>
      </c>
      <c r="BL374" s="17" t="s">
        <v>185</v>
      </c>
      <c r="BM374" s="230" t="s">
        <v>713</v>
      </c>
    </row>
    <row r="375" s="2" customFormat="1" ht="24.15" customHeight="1">
      <c r="A375" s="38"/>
      <c r="B375" s="39"/>
      <c r="C375" s="219" t="s">
        <v>714</v>
      </c>
      <c r="D375" s="219" t="s">
        <v>142</v>
      </c>
      <c r="E375" s="220" t="s">
        <v>651</v>
      </c>
      <c r="F375" s="221" t="s">
        <v>652</v>
      </c>
      <c r="G375" s="222" t="s">
        <v>145</v>
      </c>
      <c r="H375" s="223">
        <v>2</v>
      </c>
      <c r="I375" s="224"/>
      <c r="J375" s="225">
        <f>ROUND(I375*H375,2)</f>
        <v>0</v>
      </c>
      <c r="K375" s="221" t="s">
        <v>146</v>
      </c>
      <c r="L375" s="44"/>
      <c r="M375" s="226" t="s">
        <v>1</v>
      </c>
      <c r="N375" s="227" t="s">
        <v>40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0" t="s">
        <v>185</v>
      </c>
      <c r="AT375" s="230" t="s">
        <v>142</v>
      </c>
      <c r="AU375" s="230" t="s">
        <v>83</v>
      </c>
      <c r="AY375" s="17" t="s">
        <v>139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7" t="s">
        <v>147</v>
      </c>
      <c r="BK375" s="231">
        <f>ROUND(I375*H375,2)</f>
        <v>0</v>
      </c>
      <c r="BL375" s="17" t="s">
        <v>185</v>
      </c>
      <c r="BM375" s="230" t="s">
        <v>715</v>
      </c>
    </row>
    <row r="376" s="2" customFormat="1" ht="24.15" customHeight="1">
      <c r="A376" s="38"/>
      <c r="B376" s="39"/>
      <c r="C376" s="219" t="s">
        <v>716</v>
      </c>
      <c r="D376" s="219" t="s">
        <v>142</v>
      </c>
      <c r="E376" s="220" t="s">
        <v>717</v>
      </c>
      <c r="F376" s="221" t="s">
        <v>718</v>
      </c>
      <c r="G376" s="222" t="s">
        <v>167</v>
      </c>
      <c r="H376" s="223">
        <v>30</v>
      </c>
      <c r="I376" s="224"/>
      <c r="J376" s="225">
        <f>ROUND(I376*H376,2)</f>
        <v>0</v>
      </c>
      <c r="K376" s="221" t="s">
        <v>146</v>
      </c>
      <c r="L376" s="44"/>
      <c r="M376" s="226" t="s">
        <v>1</v>
      </c>
      <c r="N376" s="227" t="s">
        <v>40</v>
      </c>
      <c r="O376" s="92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0" t="s">
        <v>185</v>
      </c>
      <c r="AT376" s="230" t="s">
        <v>142</v>
      </c>
      <c r="AU376" s="230" t="s">
        <v>83</v>
      </c>
      <c r="AY376" s="17" t="s">
        <v>139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7" t="s">
        <v>147</v>
      </c>
      <c r="BK376" s="231">
        <f>ROUND(I376*H376,2)</f>
        <v>0</v>
      </c>
      <c r="BL376" s="17" t="s">
        <v>185</v>
      </c>
      <c r="BM376" s="230" t="s">
        <v>719</v>
      </c>
    </row>
    <row r="377" s="2" customFormat="1" ht="14.4" customHeight="1">
      <c r="A377" s="38"/>
      <c r="B377" s="39"/>
      <c r="C377" s="265" t="s">
        <v>720</v>
      </c>
      <c r="D377" s="265" t="s">
        <v>227</v>
      </c>
      <c r="E377" s="266" t="s">
        <v>721</v>
      </c>
      <c r="F377" s="267" t="s">
        <v>722</v>
      </c>
      <c r="G377" s="268" t="s">
        <v>167</v>
      </c>
      <c r="H377" s="269">
        <v>31.5</v>
      </c>
      <c r="I377" s="270"/>
      <c r="J377" s="271">
        <f>ROUND(I377*H377,2)</f>
        <v>0</v>
      </c>
      <c r="K377" s="267" t="s">
        <v>1</v>
      </c>
      <c r="L377" s="272"/>
      <c r="M377" s="273" t="s">
        <v>1</v>
      </c>
      <c r="N377" s="274" t="s">
        <v>40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0" t="s">
        <v>213</v>
      </c>
      <c r="AT377" s="230" t="s">
        <v>227</v>
      </c>
      <c r="AU377" s="230" t="s">
        <v>83</v>
      </c>
      <c r="AY377" s="17" t="s">
        <v>139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7" t="s">
        <v>147</v>
      </c>
      <c r="BK377" s="231">
        <f>ROUND(I377*H377,2)</f>
        <v>0</v>
      </c>
      <c r="BL377" s="17" t="s">
        <v>185</v>
      </c>
      <c r="BM377" s="230" t="s">
        <v>723</v>
      </c>
    </row>
    <row r="378" s="2" customFormat="1" ht="24.15" customHeight="1">
      <c r="A378" s="38"/>
      <c r="B378" s="39"/>
      <c r="C378" s="219" t="s">
        <v>724</v>
      </c>
      <c r="D378" s="219" t="s">
        <v>142</v>
      </c>
      <c r="E378" s="220" t="s">
        <v>725</v>
      </c>
      <c r="F378" s="221" t="s">
        <v>726</v>
      </c>
      <c r="G378" s="222" t="s">
        <v>145</v>
      </c>
      <c r="H378" s="223">
        <v>2</v>
      </c>
      <c r="I378" s="224"/>
      <c r="J378" s="225">
        <f>ROUND(I378*H378,2)</f>
        <v>0</v>
      </c>
      <c r="K378" s="221" t="s">
        <v>146</v>
      </c>
      <c r="L378" s="44"/>
      <c r="M378" s="226" t="s">
        <v>1</v>
      </c>
      <c r="N378" s="227" t="s">
        <v>40</v>
      </c>
      <c r="O378" s="92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0" t="s">
        <v>185</v>
      </c>
      <c r="AT378" s="230" t="s">
        <v>142</v>
      </c>
      <c r="AU378" s="230" t="s">
        <v>83</v>
      </c>
      <c r="AY378" s="17" t="s">
        <v>139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7" t="s">
        <v>147</v>
      </c>
      <c r="BK378" s="231">
        <f>ROUND(I378*H378,2)</f>
        <v>0</v>
      </c>
      <c r="BL378" s="17" t="s">
        <v>185</v>
      </c>
      <c r="BM378" s="230" t="s">
        <v>727</v>
      </c>
    </row>
    <row r="379" s="2" customFormat="1" ht="24.15" customHeight="1">
      <c r="A379" s="38"/>
      <c r="B379" s="39"/>
      <c r="C379" s="219" t="s">
        <v>728</v>
      </c>
      <c r="D379" s="219" t="s">
        <v>142</v>
      </c>
      <c r="E379" s="220" t="s">
        <v>729</v>
      </c>
      <c r="F379" s="221" t="s">
        <v>730</v>
      </c>
      <c r="G379" s="222" t="s">
        <v>162</v>
      </c>
      <c r="H379" s="223">
        <v>0.42499999999999999</v>
      </c>
      <c r="I379" s="224"/>
      <c r="J379" s="225">
        <f>ROUND(I379*H379,2)</f>
        <v>0</v>
      </c>
      <c r="K379" s="221" t="s">
        <v>146</v>
      </c>
      <c r="L379" s="44"/>
      <c r="M379" s="226" t="s">
        <v>1</v>
      </c>
      <c r="N379" s="227" t="s">
        <v>40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0" t="s">
        <v>185</v>
      </c>
      <c r="AT379" s="230" t="s">
        <v>142</v>
      </c>
      <c r="AU379" s="230" t="s">
        <v>83</v>
      </c>
      <c r="AY379" s="17" t="s">
        <v>139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7" t="s">
        <v>147</v>
      </c>
      <c r="BK379" s="231">
        <f>ROUND(I379*H379,2)</f>
        <v>0</v>
      </c>
      <c r="BL379" s="17" t="s">
        <v>185</v>
      </c>
      <c r="BM379" s="230" t="s">
        <v>731</v>
      </c>
    </row>
    <row r="380" s="12" customFormat="1" ht="22.8" customHeight="1">
      <c r="A380" s="12"/>
      <c r="B380" s="203"/>
      <c r="C380" s="204"/>
      <c r="D380" s="205" t="s">
        <v>72</v>
      </c>
      <c r="E380" s="217" t="s">
        <v>732</v>
      </c>
      <c r="F380" s="217" t="s">
        <v>733</v>
      </c>
      <c r="G380" s="204"/>
      <c r="H380" s="204"/>
      <c r="I380" s="207"/>
      <c r="J380" s="218">
        <f>BK380</f>
        <v>0</v>
      </c>
      <c r="K380" s="204"/>
      <c r="L380" s="209"/>
      <c r="M380" s="210"/>
      <c r="N380" s="211"/>
      <c r="O380" s="211"/>
      <c r="P380" s="212">
        <f>SUM(P381:P390)</f>
        <v>0</v>
      </c>
      <c r="Q380" s="211"/>
      <c r="R380" s="212">
        <f>SUM(R381:R390)</f>
        <v>0.01044</v>
      </c>
      <c r="S380" s="211"/>
      <c r="T380" s="213">
        <f>SUM(T381:T390)</f>
        <v>0.00085000000000000006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4" t="s">
        <v>83</v>
      </c>
      <c r="AT380" s="215" t="s">
        <v>72</v>
      </c>
      <c r="AU380" s="215" t="s">
        <v>81</v>
      </c>
      <c r="AY380" s="214" t="s">
        <v>139</v>
      </c>
      <c r="BK380" s="216">
        <f>SUM(BK381:BK390)</f>
        <v>0</v>
      </c>
    </row>
    <row r="381" s="2" customFormat="1" ht="24.15" customHeight="1">
      <c r="A381" s="38"/>
      <c r="B381" s="39"/>
      <c r="C381" s="219" t="s">
        <v>734</v>
      </c>
      <c r="D381" s="219" t="s">
        <v>142</v>
      </c>
      <c r="E381" s="220" t="s">
        <v>735</v>
      </c>
      <c r="F381" s="221" t="s">
        <v>736</v>
      </c>
      <c r="G381" s="222" t="s">
        <v>145</v>
      </c>
      <c r="H381" s="223">
        <v>11</v>
      </c>
      <c r="I381" s="224"/>
      <c r="J381" s="225">
        <f>ROUND(I381*H381,2)</f>
        <v>0</v>
      </c>
      <c r="K381" s="221" t="s">
        <v>146</v>
      </c>
      <c r="L381" s="44"/>
      <c r="M381" s="226" t="s">
        <v>1</v>
      </c>
      <c r="N381" s="227" t="s">
        <v>40</v>
      </c>
      <c r="O381" s="92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0" t="s">
        <v>185</v>
      </c>
      <c r="AT381" s="230" t="s">
        <v>142</v>
      </c>
      <c r="AU381" s="230" t="s">
        <v>83</v>
      </c>
      <c r="AY381" s="17" t="s">
        <v>139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7" t="s">
        <v>147</v>
      </c>
      <c r="BK381" s="231">
        <f>ROUND(I381*H381,2)</f>
        <v>0</v>
      </c>
      <c r="BL381" s="17" t="s">
        <v>185</v>
      </c>
      <c r="BM381" s="230" t="s">
        <v>634</v>
      </c>
    </row>
    <row r="382" s="14" customFormat="1">
      <c r="A382" s="14"/>
      <c r="B382" s="243"/>
      <c r="C382" s="244"/>
      <c r="D382" s="234" t="s">
        <v>148</v>
      </c>
      <c r="E382" s="245" t="s">
        <v>1</v>
      </c>
      <c r="F382" s="246" t="s">
        <v>737</v>
      </c>
      <c r="G382" s="244"/>
      <c r="H382" s="247">
        <v>11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148</v>
      </c>
      <c r="AU382" s="253" t="s">
        <v>83</v>
      </c>
      <c r="AV382" s="14" t="s">
        <v>83</v>
      </c>
      <c r="AW382" s="14" t="s">
        <v>30</v>
      </c>
      <c r="AX382" s="14" t="s">
        <v>73</v>
      </c>
      <c r="AY382" s="253" t="s">
        <v>139</v>
      </c>
    </row>
    <row r="383" s="15" customFormat="1">
      <c r="A383" s="15"/>
      <c r="B383" s="254"/>
      <c r="C383" s="255"/>
      <c r="D383" s="234" t="s">
        <v>148</v>
      </c>
      <c r="E383" s="256" t="s">
        <v>1</v>
      </c>
      <c r="F383" s="257" t="s">
        <v>153</v>
      </c>
      <c r="G383" s="255"/>
      <c r="H383" s="258">
        <v>11</v>
      </c>
      <c r="I383" s="259"/>
      <c r="J383" s="255"/>
      <c r="K383" s="255"/>
      <c r="L383" s="260"/>
      <c r="M383" s="261"/>
      <c r="N383" s="262"/>
      <c r="O383" s="262"/>
      <c r="P383" s="262"/>
      <c r="Q383" s="262"/>
      <c r="R383" s="262"/>
      <c r="S383" s="262"/>
      <c r="T383" s="263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4" t="s">
        <v>148</v>
      </c>
      <c r="AU383" s="264" t="s">
        <v>83</v>
      </c>
      <c r="AV383" s="15" t="s">
        <v>147</v>
      </c>
      <c r="AW383" s="15" t="s">
        <v>30</v>
      </c>
      <c r="AX383" s="15" t="s">
        <v>81</v>
      </c>
      <c r="AY383" s="264" t="s">
        <v>139</v>
      </c>
    </row>
    <row r="384" s="2" customFormat="1" ht="14.4" customHeight="1">
      <c r="A384" s="38"/>
      <c r="B384" s="39"/>
      <c r="C384" s="265" t="s">
        <v>738</v>
      </c>
      <c r="D384" s="265" t="s">
        <v>227</v>
      </c>
      <c r="E384" s="266" t="s">
        <v>739</v>
      </c>
      <c r="F384" s="267" t="s">
        <v>740</v>
      </c>
      <c r="G384" s="268" t="s">
        <v>145</v>
      </c>
      <c r="H384" s="269">
        <v>11</v>
      </c>
      <c r="I384" s="270"/>
      <c r="J384" s="271">
        <f>ROUND(I384*H384,2)</f>
        <v>0</v>
      </c>
      <c r="K384" s="267" t="s">
        <v>146</v>
      </c>
      <c r="L384" s="272"/>
      <c r="M384" s="273" t="s">
        <v>1</v>
      </c>
      <c r="N384" s="274" t="s">
        <v>40</v>
      </c>
      <c r="O384" s="92"/>
      <c r="P384" s="228">
        <f>O384*H384</f>
        <v>0</v>
      </c>
      <c r="Q384" s="228">
        <v>0.00024000000000000001</v>
      </c>
      <c r="R384" s="228">
        <f>Q384*H384</f>
        <v>0.00264</v>
      </c>
      <c r="S384" s="228">
        <v>0</v>
      </c>
      <c r="T384" s="229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0" t="s">
        <v>213</v>
      </c>
      <c r="AT384" s="230" t="s">
        <v>227</v>
      </c>
      <c r="AU384" s="230" t="s">
        <v>83</v>
      </c>
      <c r="AY384" s="17" t="s">
        <v>139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7" t="s">
        <v>147</v>
      </c>
      <c r="BK384" s="231">
        <f>ROUND(I384*H384,2)</f>
        <v>0</v>
      </c>
      <c r="BL384" s="17" t="s">
        <v>185</v>
      </c>
      <c r="BM384" s="230" t="s">
        <v>642</v>
      </c>
    </row>
    <row r="385" s="2" customFormat="1" ht="14.4" customHeight="1">
      <c r="A385" s="38"/>
      <c r="B385" s="39"/>
      <c r="C385" s="265" t="s">
        <v>741</v>
      </c>
      <c r="D385" s="265" t="s">
        <v>227</v>
      </c>
      <c r="E385" s="266" t="s">
        <v>742</v>
      </c>
      <c r="F385" s="267" t="s">
        <v>743</v>
      </c>
      <c r="G385" s="268" t="s">
        <v>145</v>
      </c>
      <c r="H385" s="269">
        <v>3</v>
      </c>
      <c r="I385" s="270"/>
      <c r="J385" s="271">
        <f>ROUND(I385*H385,2)</f>
        <v>0</v>
      </c>
      <c r="K385" s="267" t="s">
        <v>146</v>
      </c>
      <c r="L385" s="272"/>
      <c r="M385" s="273" t="s">
        <v>1</v>
      </c>
      <c r="N385" s="274" t="s">
        <v>40</v>
      </c>
      <c r="O385" s="92"/>
      <c r="P385" s="228">
        <f>O385*H385</f>
        <v>0</v>
      </c>
      <c r="Q385" s="228">
        <v>0.0025999999999999999</v>
      </c>
      <c r="R385" s="228">
        <f>Q385*H385</f>
        <v>0.0077999999999999996</v>
      </c>
      <c r="S385" s="228">
        <v>0</v>
      </c>
      <c r="T385" s="229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0" t="s">
        <v>213</v>
      </c>
      <c r="AT385" s="230" t="s">
        <v>227</v>
      </c>
      <c r="AU385" s="230" t="s">
        <v>83</v>
      </c>
      <c r="AY385" s="17" t="s">
        <v>139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7" t="s">
        <v>147</v>
      </c>
      <c r="BK385" s="231">
        <f>ROUND(I385*H385,2)</f>
        <v>0</v>
      </c>
      <c r="BL385" s="17" t="s">
        <v>185</v>
      </c>
      <c r="BM385" s="230" t="s">
        <v>650</v>
      </c>
    </row>
    <row r="386" s="2" customFormat="1" ht="24.15" customHeight="1">
      <c r="A386" s="38"/>
      <c r="B386" s="39"/>
      <c r="C386" s="219" t="s">
        <v>744</v>
      </c>
      <c r="D386" s="219" t="s">
        <v>142</v>
      </c>
      <c r="E386" s="220" t="s">
        <v>745</v>
      </c>
      <c r="F386" s="221" t="s">
        <v>746</v>
      </c>
      <c r="G386" s="222" t="s">
        <v>145</v>
      </c>
      <c r="H386" s="223">
        <v>3</v>
      </c>
      <c r="I386" s="224"/>
      <c r="J386" s="225">
        <f>ROUND(I386*H386,2)</f>
        <v>0</v>
      </c>
      <c r="K386" s="221" t="s">
        <v>146</v>
      </c>
      <c r="L386" s="44"/>
      <c r="M386" s="226" t="s">
        <v>1</v>
      </c>
      <c r="N386" s="227" t="s">
        <v>40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0" t="s">
        <v>185</v>
      </c>
      <c r="AT386" s="230" t="s">
        <v>142</v>
      </c>
      <c r="AU386" s="230" t="s">
        <v>83</v>
      </c>
      <c r="AY386" s="17" t="s">
        <v>139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7" t="s">
        <v>147</v>
      </c>
      <c r="BK386" s="231">
        <f>ROUND(I386*H386,2)</f>
        <v>0</v>
      </c>
      <c r="BL386" s="17" t="s">
        <v>185</v>
      </c>
      <c r="BM386" s="230" t="s">
        <v>654</v>
      </c>
    </row>
    <row r="387" s="14" customFormat="1">
      <c r="A387" s="14"/>
      <c r="B387" s="243"/>
      <c r="C387" s="244"/>
      <c r="D387" s="234" t="s">
        <v>148</v>
      </c>
      <c r="E387" s="245" t="s">
        <v>1</v>
      </c>
      <c r="F387" s="246" t="s">
        <v>140</v>
      </c>
      <c r="G387" s="244"/>
      <c r="H387" s="247">
        <v>3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148</v>
      </c>
      <c r="AU387" s="253" t="s">
        <v>83</v>
      </c>
      <c r="AV387" s="14" t="s">
        <v>83</v>
      </c>
      <c r="AW387" s="14" t="s">
        <v>30</v>
      </c>
      <c r="AX387" s="14" t="s">
        <v>73</v>
      </c>
      <c r="AY387" s="253" t="s">
        <v>139</v>
      </c>
    </row>
    <row r="388" s="15" customFormat="1">
      <c r="A388" s="15"/>
      <c r="B388" s="254"/>
      <c r="C388" s="255"/>
      <c r="D388" s="234" t="s">
        <v>148</v>
      </c>
      <c r="E388" s="256" t="s">
        <v>1</v>
      </c>
      <c r="F388" s="257" t="s">
        <v>153</v>
      </c>
      <c r="G388" s="255"/>
      <c r="H388" s="258">
        <v>3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148</v>
      </c>
      <c r="AU388" s="264" t="s">
        <v>83</v>
      </c>
      <c r="AV388" s="15" t="s">
        <v>147</v>
      </c>
      <c r="AW388" s="15" t="s">
        <v>30</v>
      </c>
      <c r="AX388" s="15" t="s">
        <v>81</v>
      </c>
      <c r="AY388" s="264" t="s">
        <v>139</v>
      </c>
    </row>
    <row r="389" s="2" customFormat="1" ht="24.15" customHeight="1">
      <c r="A389" s="38"/>
      <c r="B389" s="39"/>
      <c r="C389" s="219" t="s">
        <v>747</v>
      </c>
      <c r="D389" s="219" t="s">
        <v>142</v>
      </c>
      <c r="E389" s="220" t="s">
        <v>748</v>
      </c>
      <c r="F389" s="221" t="s">
        <v>749</v>
      </c>
      <c r="G389" s="222" t="s">
        <v>145</v>
      </c>
      <c r="H389" s="223">
        <v>11</v>
      </c>
      <c r="I389" s="224"/>
      <c r="J389" s="225">
        <f>ROUND(I389*H389,2)</f>
        <v>0</v>
      </c>
      <c r="K389" s="221" t="s">
        <v>146</v>
      </c>
      <c r="L389" s="44"/>
      <c r="M389" s="226" t="s">
        <v>1</v>
      </c>
      <c r="N389" s="227" t="s">
        <v>40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5.0000000000000002E-05</v>
      </c>
      <c r="T389" s="229">
        <f>S389*H389</f>
        <v>0.00055000000000000003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0" t="s">
        <v>185</v>
      </c>
      <c r="AT389" s="230" t="s">
        <v>142</v>
      </c>
      <c r="AU389" s="230" t="s">
        <v>83</v>
      </c>
      <c r="AY389" s="17" t="s">
        <v>139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7" t="s">
        <v>147</v>
      </c>
      <c r="BK389" s="231">
        <f>ROUND(I389*H389,2)</f>
        <v>0</v>
      </c>
      <c r="BL389" s="17" t="s">
        <v>185</v>
      </c>
      <c r="BM389" s="230" t="s">
        <v>662</v>
      </c>
    </row>
    <row r="390" s="2" customFormat="1" ht="24.15" customHeight="1">
      <c r="A390" s="38"/>
      <c r="B390" s="39"/>
      <c r="C390" s="219" t="s">
        <v>750</v>
      </c>
      <c r="D390" s="219" t="s">
        <v>142</v>
      </c>
      <c r="E390" s="220" t="s">
        <v>751</v>
      </c>
      <c r="F390" s="221" t="s">
        <v>752</v>
      </c>
      <c r="G390" s="222" t="s">
        <v>145</v>
      </c>
      <c r="H390" s="223">
        <v>3</v>
      </c>
      <c r="I390" s="224"/>
      <c r="J390" s="225">
        <f>ROUND(I390*H390,2)</f>
        <v>0</v>
      </c>
      <c r="K390" s="221" t="s">
        <v>146</v>
      </c>
      <c r="L390" s="44"/>
      <c r="M390" s="226" t="s">
        <v>1</v>
      </c>
      <c r="N390" s="227" t="s">
        <v>40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0.00010000000000000001</v>
      </c>
      <c r="T390" s="229">
        <f>S390*H390</f>
        <v>0.00030000000000000003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0" t="s">
        <v>185</v>
      </c>
      <c r="AT390" s="230" t="s">
        <v>142</v>
      </c>
      <c r="AU390" s="230" t="s">
        <v>83</v>
      </c>
      <c r="AY390" s="17" t="s">
        <v>139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7" t="s">
        <v>147</v>
      </c>
      <c r="BK390" s="231">
        <f>ROUND(I390*H390,2)</f>
        <v>0</v>
      </c>
      <c r="BL390" s="17" t="s">
        <v>185</v>
      </c>
      <c r="BM390" s="230" t="s">
        <v>670</v>
      </c>
    </row>
    <row r="391" s="12" customFormat="1" ht="22.8" customHeight="1">
      <c r="A391" s="12"/>
      <c r="B391" s="203"/>
      <c r="C391" s="204"/>
      <c r="D391" s="205" t="s">
        <v>72</v>
      </c>
      <c r="E391" s="217" t="s">
        <v>753</v>
      </c>
      <c r="F391" s="217" t="s">
        <v>754</v>
      </c>
      <c r="G391" s="204"/>
      <c r="H391" s="204"/>
      <c r="I391" s="207"/>
      <c r="J391" s="218">
        <f>BK391</f>
        <v>0</v>
      </c>
      <c r="K391" s="204"/>
      <c r="L391" s="209"/>
      <c r="M391" s="210"/>
      <c r="N391" s="211"/>
      <c r="O391" s="211"/>
      <c r="P391" s="212">
        <f>SUM(P392:P440)</f>
        <v>0</v>
      </c>
      <c r="Q391" s="211"/>
      <c r="R391" s="212">
        <f>SUM(R392:R440)</f>
        <v>0.34632809999999997</v>
      </c>
      <c r="S391" s="211"/>
      <c r="T391" s="213">
        <f>SUM(T392:T440)</f>
        <v>0.26351760000000002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4" t="s">
        <v>83</v>
      </c>
      <c r="AT391" s="215" t="s">
        <v>72</v>
      </c>
      <c r="AU391" s="215" t="s">
        <v>81</v>
      </c>
      <c r="AY391" s="214" t="s">
        <v>139</v>
      </c>
      <c r="BK391" s="216">
        <f>SUM(BK392:BK440)</f>
        <v>0</v>
      </c>
    </row>
    <row r="392" s="2" customFormat="1" ht="24.15" customHeight="1">
      <c r="A392" s="38"/>
      <c r="B392" s="39"/>
      <c r="C392" s="219" t="s">
        <v>755</v>
      </c>
      <c r="D392" s="219" t="s">
        <v>142</v>
      </c>
      <c r="E392" s="220" t="s">
        <v>756</v>
      </c>
      <c r="F392" s="221" t="s">
        <v>757</v>
      </c>
      <c r="G392" s="222" t="s">
        <v>173</v>
      </c>
      <c r="H392" s="223">
        <v>7.1500000000000004</v>
      </c>
      <c r="I392" s="224"/>
      <c r="J392" s="225">
        <f>ROUND(I392*H392,2)</f>
        <v>0</v>
      </c>
      <c r="K392" s="221" t="s">
        <v>146</v>
      </c>
      <c r="L392" s="44"/>
      <c r="M392" s="226" t="s">
        <v>1</v>
      </c>
      <c r="N392" s="227" t="s">
        <v>40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0.00594</v>
      </c>
      <c r="T392" s="229">
        <f>S392*H392</f>
        <v>0.042471000000000002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0" t="s">
        <v>185</v>
      </c>
      <c r="AT392" s="230" t="s">
        <v>142</v>
      </c>
      <c r="AU392" s="230" t="s">
        <v>83</v>
      </c>
      <c r="AY392" s="17" t="s">
        <v>139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7" t="s">
        <v>147</v>
      </c>
      <c r="BK392" s="231">
        <f>ROUND(I392*H392,2)</f>
        <v>0</v>
      </c>
      <c r="BL392" s="17" t="s">
        <v>185</v>
      </c>
      <c r="BM392" s="230" t="s">
        <v>678</v>
      </c>
    </row>
    <row r="393" s="13" customFormat="1">
      <c r="A393" s="13"/>
      <c r="B393" s="232"/>
      <c r="C393" s="233"/>
      <c r="D393" s="234" t="s">
        <v>148</v>
      </c>
      <c r="E393" s="235" t="s">
        <v>1</v>
      </c>
      <c r="F393" s="236" t="s">
        <v>758</v>
      </c>
      <c r="G393" s="233"/>
      <c r="H393" s="235" t="s">
        <v>1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148</v>
      </c>
      <c r="AU393" s="242" t="s">
        <v>83</v>
      </c>
      <c r="AV393" s="13" t="s">
        <v>81</v>
      </c>
      <c r="AW393" s="13" t="s">
        <v>30</v>
      </c>
      <c r="AX393" s="13" t="s">
        <v>73</v>
      </c>
      <c r="AY393" s="242" t="s">
        <v>139</v>
      </c>
    </row>
    <row r="394" s="14" customFormat="1">
      <c r="A394" s="14"/>
      <c r="B394" s="243"/>
      <c r="C394" s="244"/>
      <c r="D394" s="234" t="s">
        <v>148</v>
      </c>
      <c r="E394" s="245" t="s">
        <v>1</v>
      </c>
      <c r="F394" s="246" t="s">
        <v>759</v>
      </c>
      <c r="G394" s="244"/>
      <c r="H394" s="247">
        <v>7.1500000000000004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148</v>
      </c>
      <c r="AU394" s="253" t="s">
        <v>83</v>
      </c>
      <c r="AV394" s="14" t="s">
        <v>83</v>
      </c>
      <c r="AW394" s="14" t="s">
        <v>30</v>
      </c>
      <c r="AX394" s="14" t="s">
        <v>73</v>
      </c>
      <c r="AY394" s="253" t="s">
        <v>139</v>
      </c>
    </row>
    <row r="395" s="15" customFormat="1">
      <c r="A395" s="15"/>
      <c r="B395" s="254"/>
      <c r="C395" s="255"/>
      <c r="D395" s="234" t="s">
        <v>148</v>
      </c>
      <c r="E395" s="256" t="s">
        <v>1</v>
      </c>
      <c r="F395" s="257" t="s">
        <v>153</v>
      </c>
      <c r="G395" s="255"/>
      <c r="H395" s="258">
        <v>7.1500000000000004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4" t="s">
        <v>148</v>
      </c>
      <c r="AU395" s="264" t="s">
        <v>83</v>
      </c>
      <c r="AV395" s="15" t="s">
        <v>147</v>
      </c>
      <c r="AW395" s="15" t="s">
        <v>30</v>
      </c>
      <c r="AX395" s="15" t="s">
        <v>81</v>
      </c>
      <c r="AY395" s="264" t="s">
        <v>139</v>
      </c>
    </row>
    <row r="396" s="2" customFormat="1" ht="24.15" customHeight="1">
      <c r="A396" s="38"/>
      <c r="B396" s="39"/>
      <c r="C396" s="219" t="s">
        <v>760</v>
      </c>
      <c r="D396" s="219" t="s">
        <v>142</v>
      </c>
      <c r="E396" s="220" t="s">
        <v>761</v>
      </c>
      <c r="F396" s="221" t="s">
        <v>762</v>
      </c>
      <c r="G396" s="222" t="s">
        <v>167</v>
      </c>
      <c r="H396" s="223">
        <v>46.909999999999997</v>
      </c>
      <c r="I396" s="224"/>
      <c r="J396" s="225">
        <f>ROUND(I396*H396,2)</f>
        <v>0</v>
      </c>
      <c r="K396" s="221" t="s">
        <v>146</v>
      </c>
      <c r="L396" s="44"/>
      <c r="M396" s="226" t="s">
        <v>1</v>
      </c>
      <c r="N396" s="227" t="s">
        <v>40</v>
      </c>
      <c r="O396" s="92"/>
      <c r="P396" s="228">
        <f>O396*H396</f>
        <v>0</v>
      </c>
      <c r="Q396" s="228">
        <v>0</v>
      </c>
      <c r="R396" s="228">
        <f>Q396*H396</f>
        <v>0</v>
      </c>
      <c r="S396" s="228">
        <v>0.00191</v>
      </c>
      <c r="T396" s="229">
        <f>S396*H396</f>
        <v>0.0895981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0" t="s">
        <v>185</v>
      </c>
      <c r="AT396" s="230" t="s">
        <v>142</v>
      </c>
      <c r="AU396" s="230" t="s">
        <v>83</v>
      </c>
      <c r="AY396" s="17" t="s">
        <v>139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7" t="s">
        <v>147</v>
      </c>
      <c r="BK396" s="231">
        <f>ROUND(I396*H396,2)</f>
        <v>0</v>
      </c>
      <c r="BL396" s="17" t="s">
        <v>185</v>
      </c>
      <c r="BM396" s="230" t="s">
        <v>686</v>
      </c>
    </row>
    <row r="397" s="13" customFormat="1">
      <c r="A397" s="13"/>
      <c r="B397" s="232"/>
      <c r="C397" s="233"/>
      <c r="D397" s="234" t="s">
        <v>148</v>
      </c>
      <c r="E397" s="235" t="s">
        <v>1</v>
      </c>
      <c r="F397" s="236" t="s">
        <v>236</v>
      </c>
      <c r="G397" s="233"/>
      <c r="H397" s="235" t="s">
        <v>1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148</v>
      </c>
      <c r="AU397" s="242" t="s">
        <v>83</v>
      </c>
      <c r="AV397" s="13" t="s">
        <v>81</v>
      </c>
      <c r="AW397" s="13" t="s">
        <v>30</v>
      </c>
      <c r="AX397" s="13" t="s">
        <v>73</v>
      </c>
      <c r="AY397" s="242" t="s">
        <v>139</v>
      </c>
    </row>
    <row r="398" s="14" customFormat="1">
      <c r="A398" s="14"/>
      <c r="B398" s="243"/>
      <c r="C398" s="244"/>
      <c r="D398" s="234" t="s">
        <v>148</v>
      </c>
      <c r="E398" s="245" t="s">
        <v>1</v>
      </c>
      <c r="F398" s="246" t="s">
        <v>763</v>
      </c>
      <c r="G398" s="244"/>
      <c r="H398" s="247">
        <v>18.57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148</v>
      </c>
      <c r="AU398" s="253" t="s">
        <v>83</v>
      </c>
      <c r="AV398" s="14" t="s">
        <v>83</v>
      </c>
      <c r="AW398" s="14" t="s">
        <v>30</v>
      </c>
      <c r="AX398" s="14" t="s">
        <v>73</v>
      </c>
      <c r="AY398" s="253" t="s">
        <v>139</v>
      </c>
    </row>
    <row r="399" s="13" customFormat="1">
      <c r="A399" s="13"/>
      <c r="B399" s="232"/>
      <c r="C399" s="233"/>
      <c r="D399" s="234" t="s">
        <v>148</v>
      </c>
      <c r="E399" s="235" t="s">
        <v>1</v>
      </c>
      <c r="F399" s="236" t="s">
        <v>764</v>
      </c>
      <c r="G399" s="233"/>
      <c r="H399" s="235" t="s">
        <v>1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148</v>
      </c>
      <c r="AU399" s="242" t="s">
        <v>83</v>
      </c>
      <c r="AV399" s="13" t="s">
        <v>81</v>
      </c>
      <c r="AW399" s="13" t="s">
        <v>30</v>
      </c>
      <c r="AX399" s="13" t="s">
        <v>73</v>
      </c>
      <c r="AY399" s="242" t="s">
        <v>139</v>
      </c>
    </row>
    <row r="400" s="14" customFormat="1">
      <c r="A400" s="14"/>
      <c r="B400" s="243"/>
      <c r="C400" s="244"/>
      <c r="D400" s="234" t="s">
        <v>148</v>
      </c>
      <c r="E400" s="245" t="s">
        <v>1</v>
      </c>
      <c r="F400" s="246" t="s">
        <v>765</v>
      </c>
      <c r="G400" s="244"/>
      <c r="H400" s="247">
        <v>28.34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148</v>
      </c>
      <c r="AU400" s="253" t="s">
        <v>83</v>
      </c>
      <c r="AV400" s="14" t="s">
        <v>83</v>
      </c>
      <c r="AW400" s="14" t="s">
        <v>30</v>
      </c>
      <c r="AX400" s="14" t="s">
        <v>73</v>
      </c>
      <c r="AY400" s="253" t="s">
        <v>139</v>
      </c>
    </row>
    <row r="401" s="15" customFormat="1">
      <c r="A401" s="15"/>
      <c r="B401" s="254"/>
      <c r="C401" s="255"/>
      <c r="D401" s="234" t="s">
        <v>148</v>
      </c>
      <c r="E401" s="256" t="s">
        <v>1</v>
      </c>
      <c r="F401" s="257" t="s">
        <v>153</v>
      </c>
      <c r="G401" s="255"/>
      <c r="H401" s="258">
        <v>46.909999999999997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4" t="s">
        <v>148</v>
      </c>
      <c r="AU401" s="264" t="s">
        <v>83</v>
      </c>
      <c r="AV401" s="15" t="s">
        <v>147</v>
      </c>
      <c r="AW401" s="15" t="s">
        <v>30</v>
      </c>
      <c r="AX401" s="15" t="s">
        <v>81</v>
      </c>
      <c r="AY401" s="264" t="s">
        <v>139</v>
      </c>
    </row>
    <row r="402" s="2" customFormat="1" ht="24.15" customHeight="1">
      <c r="A402" s="38"/>
      <c r="B402" s="39"/>
      <c r="C402" s="219" t="s">
        <v>766</v>
      </c>
      <c r="D402" s="219" t="s">
        <v>142</v>
      </c>
      <c r="E402" s="220" t="s">
        <v>767</v>
      </c>
      <c r="F402" s="221" t="s">
        <v>768</v>
      </c>
      <c r="G402" s="222" t="s">
        <v>167</v>
      </c>
      <c r="H402" s="223">
        <v>4.7999999999999998</v>
      </c>
      <c r="I402" s="224"/>
      <c r="J402" s="225">
        <f>ROUND(I402*H402,2)</f>
        <v>0</v>
      </c>
      <c r="K402" s="221" t="s">
        <v>146</v>
      </c>
      <c r="L402" s="44"/>
      <c r="M402" s="226" t="s">
        <v>1</v>
      </c>
      <c r="N402" s="227" t="s">
        <v>40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0.00167</v>
      </c>
      <c r="T402" s="229">
        <f>S402*H402</f>
        <v>0.0080160000000000006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0" t="s">
        <v>185</v>
      </c>
      <c r="AT402" s="230" t="s">
        <v>142</v>
      </c>
      <c r="AU402" s="230" t="s">
        <v>83</v>
      </c>
      <c r="AY402" s="17" t="s">
        <v>139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7" t="s">
        <v>147</v>
      </c>
      <c r="BK402" s="231">
        <f>ROUND(I402*H402,2)</f>
        <v>0</v>
      </c>
      <c r="BL402" s="17" t="s">
        <v>185</v>
      </c>
      <c r="BM402" s="230" t="s">
        <v>694</v>
      </c>
    </row>
    <row r="403" s="14" customFormat="1">
      <c r="A403" s="14"/>
      <c r="B403" s="243"/>
      <c r="C403" s="244"/>
      <c r="D403" s="234" t="s">
        <v>148</v>
      </c>
      <c r="E403" s="245" t="s">
        <v>1</v>
      </c>
      <c r="F403" s="246" t="s">
        <v>769</v>
      </c>
      <c r="G403" s="244"/>
      <c r="H403" s="247">
        <v>4.7999999999999998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148</v>
      </c>
      <c r="AU403" s="253" t="s">
        <v>83</v>
      </c>
      <c r="AV403" s="14" t="s">
        <v>83</v>
      </c>
      <c r="AW403" s="14" t="s">
        <v>30</v>
      </c>
      <c r="AX403" s="14" t="s">
        <v>73</v>
      </c>
      <c r="AY403" s="253" t="s">
        <v>139</v>
      </c>
    </row>
    <row r="404" s="15" customFormat="1">
      <c r="A404" s="15"/>
      <c r="B404" s="254"/>
      <c r="C404" s="255"/>
      <c r="D404" s="234" t="s">
        <v>148</v>
      </c>
      <c r="E404" s="256" t="s">
        <v>1</v>
      </c>
      <c r="F404" s="257" t="s">
        <v>153</v>
      </c>
      <c r="G404" s="255"/>
      <c r="H404" s="258">
        <v>4.7999999999999998</v>
      </c>
      <c r="I404" s="259"/>
      <c r="J404" s="255"/>
      <c r="K404" s="255"/>
      <c r="L404" s="260"/>
      <c r="M404" s="261"/>
      <c r="N404" s="262"/>
      <c r="O404" s="262"/>
      <c r="P404" s="262"/>
      <c r="Q404" s="262"/>
      <c r="R404" s="262"/>
      <c r="S404" s="262"/>
      <c r="T404" s="263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4" t="s">
        <v>148</v>
      </c>
      <c r="AU404" s="264" t="s">
        <v>83</v>
      </c>
      <c r="AV404" s="15" t="s">
        <v>147</v>
      </c>
      <c r="AW404" s="15" t="s">
        <v>30</v>
      </c>
      <c r="AX404" s="15" t="s">
        <v>81</v>
      </c>
      <c r="AY404" s="264" t="s">
        <v>139</v>
      </c>
    </row>
    <row r="405" s="2" customFormat="1" ht="14.4" customHeight="1">
      <c r="A405" s="38"/>
      <c r="B405" s="39"/>
      <c r="C405" s="219" t="s">
        <v>770</v>
      </c>
      <c r="D405" s="219" t="s">
        <v>142</v>
      </c>
      <c r="E405" s="220" t="s">
        <v>771</v>
      </c>
      <c r="F405" s="221" t="s">
        <v>772</v>
      </c>
      <c r="G405" s="222" t="s">
        <v>167</v>
      </c>
      <c r="H405" s="223">
        <v>6.2699999999999996</v>
      </c>
      <c r="I405" s="224"/>
      <c r="J405" s="225">
        <f>ROUND(I405*H405,2)</f>
        <v>0</v>
      </c>
      <c r="K405" s="221" t="s">
        <v>146</v>
      </c>
      <c r="L405" s="44"/>
      <c r="M405" s="226" t="s">
        <v>1</v>
      </c>
      <c r="N405" s="227" t="s">
        <v>40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0.00175</v>
      </c>
      <c r="T405" s="229">
        <f>S405*H405</f>
        <v>0.0109725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0" t="s">
        <v>185</v>
      </c>
      <c r="AT405" s="230" t="s">
        <v>142</v>
      </c>
      <c r="AU405" s="230" t="s">
        <v>83</v>
      </c>
      <c r="AY405" s="17" t="s">
        <v>139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7" t="s">
        <v>147</v>
      </c>
      <c r="BK405" s="231">
        <f>ROUND(I405*H405,2)</f>
        <v>0</v>
      </c>
      <c r="BL405" s="17" t="s">
        <v>185</v>
      </c>
      <c r="BM405" s="230" t="s">
        <v>702</v>
      </c>
    </row>
    <row r="406" s="13" customFormat="1">
      <c r="A406" s="13"/>
      <c r="B406" s="232"/>
      <c r="C406" s="233"/>
      <c r="D406" s="234" t="s">
        <v>148</v>
      </c>
      <c r="E406" s="235" t="s">
        <v>1</v>
      </c>
      <c r="F406" s="236" t="s">
        <v>773</v>
      </c>
      <c r="G406" s="233"/>
      <c r="H406" s="235" t="s">
        <v>1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148</v>
      </c>
      <c r="AU406" s="242" t="s">
        <v>83</v>
      </c>
      <c r="AV406" s="13" t="s">
        <v>81</v>
      </c>
      <c r="AW406" s="13" t="s">
        <v>30</v>
      </c>
      <c r="AX406" s="13" t="s">
        <v>73</v>
      </c>
      <c r="AY406" s="242" t="s">
        <v>139</v>
      </c>
    </row>
    <row r="407" s="14" customFormat="1">
      <c r="A407" s="14"/>
      <c r="B407" s="243"/>
      <c r="C407" s="244"/>
      <c r="D407" s="234" t="s">
        <v>148</v>
      </c>
      <c r="E407" s="245" t="s">
        <v>1</v>
      </c>
      <c r="F407" s="246" t="s">
        <v>774</v>
      </c>
      <c r="G407" s="244"/>
      <c r="H407" s="247">
        <v>6.2699999999999996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3" t="s">
        <v>148</v>
      </c>
      <c r="AU407" s="253" t="s">
        <v>83</v>
      </c>
      <c r="AV407" s="14" t="s">
        <v>83</v>
      </c>
      <c r="AW407" s="14" t="s">
        <v>30</v>
      </c>
      <c r="AX407" s="14" t="s">
        <v>73</v>
      </c>
      <c r="AY407" s="253" t="s">
        <v>139</v>
      </c>
    </row>
    <row r="408" s="15" customFormat="1">
      <c r="A408" s="15"/>
      <c r="B408" s="254"/>
      <c r="C408" s="255"/>
      <c r="D408" s="234" t="s">
        <v>148</v>
      </c>
      <c r="E408" s="256" t="s">
        <v>1</v>
      </c>
      <c r="F408" s="257" t="s">
        <v>153</v>
      </c>
      <c r="G408" s="255"/>
      <c r="H408" s="258">
        <v>6.2699999999999996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4" t="s">
        <v>148</v>
      </c>
      <c r="AU408" s="264" t="s">
        <v>83</v>
      </c>
      <c r="AV408" s="15" t="s">
        <v>147</v>
      </c>
      <c r="AW408" s="15" t="s">
        <v>30</v>
      </c>
      <c r="AX408" s="15" t="s">
        <v>81</v>
      </c>
      <c r="AY408" s="264" t="s">
        <v>139</v>
      </c>
    </row>
    <row r="409" s="2" customFormat="1" ht="24.15" customHeight="1">
      <c r="A409" s="38"/>
      <c r="B409" s="39"/>
      <c r="C409" s="219" t="s">
        <v>775</v>
      </c>
      <c r="D409" s="219" t="s">
        <v>142</v>
      </c>
      <c r="E409" s="220" t="s">
        <v>776</v>
      </c>
      <c r="F409" s="221" t="s">
        <v>777</v>
      </c>
      <c r="G409" s="222" t="s">
        <v>167</v>
      </c>
      <c r="H409" s="223">
        <v>28.100000000000001</v>
      </c>
      <c r="I409" s="224"/>
      <c r="J409" s="225">
        <f>ROUND(I409*H409,2)</f>
        <v>0</v>
      </c>
      <c r="K409" s="221" t="s">
        <v>146</v>
      </c>
      <c r="L409" s="44"/>
      <c r="M409" s="226" t="s">
        <v>1</v>
      </c>
      <c r="N409" s="227" t="s">
        <v>40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0.0025999999999999999</v>
      </c>
      <c r="T409" s="229">
        <f>S409*H409</f>
        <v>0.07306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0" t="s">
        <v>185</v>
      </c>
      <c r="AT409" s="230" t="s">
        <v>142</v>
      </c>
      <c r="AU409" s="230" t="s">
        <v>83</v>
      </c>
      <c r="AY409" s="17" t="s">
        <v>139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7" t="s">
        <v>147</v>
      </c>
      <c r="BK409" s="231">
        <f>ROUND(I409*H409,2)</f>
        <v>0</v>
      </c>
      <c r="BL409" s="17" t="s">
        <v>185</v>
      </c>
      <c r="BM409" s="230" t="s">
        <v>710</v>
      </c>
    </row>
    <row r="410" s="14" customFormat="1">
      <c r="A410" s="14"/>
      <c r="B410" s="243"/>
      <c r="C410" s="244"/>
      <c r="D410" s="234" t="s">
        <v>148</v>
      </c>
      <c r="E410" s="245" t="s">
        <v>1</v>
      </c>
      <c r="F410" s="246" t="s">
        <v>778</v>
      </c>
      <c r="G410" s="244"/>
      <c r="H410" s="247">
        <v>28.100000000000001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148</v>
      </c>
      <c r="AU410" s="253" t="s">
        <v>83</v>
      </c>
      <c r="AV410" s="14" t="s">
        <v>83</v>
      </c>
      <c r="AW410" s="14" t="s">
        <v>30</v>
      </c>
      <c r="AX410" s="14" t="s">
        <v>73</v>
      </c>
      <c r="AY410" s="253" t="s">
        <v>139</v>
      </c>
    </row>
    <row r="411" s="15" customFormat="1">
      <c r="A411" s="15"/>
      <c r="B411" s="254"/>
      <c r="C411" s="255"/>
      <c r="D411" s="234" t="s">
        <v>148</v>
      </c>
      <c r="E411" s="256" t="s">
        <v>1</v>
      </c>
      <c r="F411" s="257" t="s">
        <v>153</v>
      </c>
      <c r="G411" s="255"/>
      <c r="H411" s="258">
        <v>28.100000000000001</v>
      </c>
      <c r="I411" s="259"/>
      <c r="J411" s="255"/>
      <c r="K411" s="255"/>
      <c r="L411" s="260"/>
      <c r="M411" s="261"/>
      <c r="N411" s="262"/>
      <c r="O411" s="262"/>
      <c r="P411" s="262"/>
      <c r="Q411" s="262"/>
      <c r="R411" s="262"/>
      <c r="S411" s="262"/>
      <c r="T411" s="26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4" t="s">
        <v>148</v>
      </c>
      <c r="AU411" s="264" t="s">
        <v>83</v>
      </c>
      <c r="AV411" s="15" t="s">
        <v>147</v>
      </c>
      <c r="AW411" s="15" t="s">
        <v>30</v>
      </c>
      <c r="AX411" s="15" t="s">
        <v>81</v>
      </c>
      <c r="AY411" s="264" t="s">
        <v>139</v>
      </c>
    </row>
    <row r="412" s="2" customFormat="1" ht="14.4" customHeight="1">
      <c r="A412" s="38"/>
      <c r="B412" s="39"/>
      <c r="C412" s="219" t="s">
        <v>779</v>
      </c>
      <c r="D412" s="219" t="s">
        <v>142</v>
      </c>
      <c r="E412" s="220" t="s">
        <v>780</v>
      </c>
      <c r="F412" s="221" t="s">
        <v>781</v>
      </c>
      <c r="G412" s="222" t="s">
        <v>167</v>
      </c>
      <c r="H412" s="223">
        <v>10</v>
      </c>
      <c r="I412" s="224"/>
      <c r="J412" s="225">
        <f>ROUND(I412*H412,2)</f>
        <v>0</v>
      </c>
      <c r="K412" s="221" t="s">
        <v>146</v>
      </c>
      <c r="L412" s="44"/>
      <c r="M412" s="226" t="s">
        <v>1</v>
      </c>
      <c r="N412" s="227" t="s">
        <v>40</v>
      </c>
      <c r="O412" s="92"/>
      <c r="P412" s="228">
        <f>O412*H412</f>
        <v>0</v>
      </c>
      <c r="Q412" s="228">
        <v>0</v>
      </c>
      <c r="R412" s="228">
        <f>Q412*H412</f>
        <v>0</v>
      </c>
      <c r="S412" s="228">
        <v>0.0039399999999999999</v>
      </c>
      <c r="T412" s="229">
        <f>S412*H412</f>
        <v>0.039399999999999998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0" t="s">
        <v>185</v>
      </c>
      <c r="AT412" s="230" t="s">
        <v>142</v>
      </c>
      <c r="AU412" s="230" t="s">
        <v>83</v>
      </c>
      <c r="AY412" s="17" t="s">
        <v>139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7" t="s">
        <v>147</v>
      </c>
      <c r="BK412" s="231">
        <f>ROUND(I412*H412,2)</f>
        <v>0</v>
      </c>
      <c r="BL412" s="17" t="s">
        <v>185</v>
      </c>
      <c r="BM412" s="230" t="s">
        <v>716</v>
      </c>
    </row>
    <row r="413" s="14" customFormat="1">
      <c r="A413" s="14"/>
      <c r="B413" s="243"/>
      <c r="C413" s="244"/>
      <c r="D413" s="234" t="s">
        <v>148</v>
      </c>
      <c r="E413" s="245" t="s">
        <v>1</v>
      </c>
      <c r="F413" s="246" t="s">
        <v>782</v>
      </c>
      <c r="G413" s="244"/>
      <c r="H413" s="247">
        <v>10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148</v>
      </c>
      <c r="AU413" s="253" t="s">
        <v>83</v>
      </c>
      <c r="AV413" s="14" t="s">
        <v>83</v>
      </c>
      <c r="AW413" s="14" t="s">
        <v>30</v>
      </c>
      <c r="AX413" s="14" t="s">
        <v>73</v>
      </c>
      <c r="AY413" s="253" t="s">
        <v>139</v>
      </c>
    </row>
    <row r="414" s="15" customFormat="1">
      <c r="A414" s="15"/>
      <c r="B414" s="254"/>
      <c r="C414" s="255"/>
      <c r="D414" s="234" t="s">
        <v>148</v>
      </c>
      <c r="E414" s="256" t="s">
        <v>1</v>
      </c>
      <c r="F414" s="257" t="s">
        <v>153</v>
      </c>
      <c r="G414" s="255"/>
      <c r="H414" s="258">
        <v>10</v>
      </c>
      <c r="I414" s="259"/>
      <c r="J414" s="255"/>
      <c r="K414" s="255"/>
      <c r="L414" s="260"/>
      <c r="M414" s="261"/>
      <c r="N414" s="262"/>
      <c r="O414" s="262"/>
      <c r="P414" s="262"/>
      <c r="Q414" s="262"/>
      <c r="R414" s="262"/>
      <c r="S414" s="262"/>
      <c r="T414" s="263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4" t="s">
        <v>148</v>
      </c>
      <c r="AU414" s="264" t="s">
        <v>83</v>
      </c>
      <c r="AV414" s="15" t="s">
        <v>147</v>
      </c>
      <c r="AW414" s="15" t="s">
        <v>30</v>
      </c>
      <c r="AX414" s="15" t="s">
        <v>81</v>
      </c>
      <c r="AY414" s="264" t="s">
        <v>139</v>
      </c>
    </row>
    <row r="415" s="2" customFormat="1" ht="24.15" customHeight="1">
      <c r="A415" s="38"/>
      <c r="B415" s="39"/>
      <c r="C415" s="219" t="s">
        <v>783</v>
      </c>
      <c r="D415" s="219" t="s">
        <v>142</v>
      </c>
      <c r="E415" s="220" t="s">
        <v>784</v>
      </c>
      <c r="F415" s="221" t="s">
        <v>785</v>
      </c>
      <c r="G415" s="222" t="s">
        <v>167</v>
      </c>
      <c r="H415" s="223">
        <v>6.2699999999999996</v>
      </c>
      <c r="I415" s="224"/>
      <c r="J415" s="225">
        <f>ROUND(I415*H415,2)</f>
        <v>0</v>
      </c>
      <c r="K415" s="221" t="s">
        <v>146</v>
      </c>
      <c r="L415" s="44"/>
      <c r="M415" s="226" t="s">
        <v>1</v>
      </c>
      <c r="N415" s="227" t="s">
        <v>40</v>
      </c>
      <c r="O415" s="92"/>
      <c r="P415" s="228">
        <f>O415*H415</f>
        <v>0</v>
      </c>
      <c r="Q415" s="228">
        <v>0.00089999999999999998</v>
      </c>
      <c r="R415" s="228">
        <f>Q415*H415</f>
        <v>0.0056429999999999996</v>
      </c>
      <c r="S415" s="228">
        <v>0</v>
      </c>
      <c r="T415" s="229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0" t="s">
        <v>185</v>
      </c>
      <c r="AT415" s="230" t="s">
        <v>142</v>
      </c>
      <c r="AU415" s="230" t="s">
        <v>83</v>
      </c>
      <c r="AY415" s="17" t="s">
        <v>139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7" t="s">
        <v>147</v>
      </c>
      <c r="BK415" s="231">
        <f>ROUND(I415*H415,2)</f>
        <v>0</v>
      </c>
      <c r="BL415" s="17" t="s">
        <v>185</v>
      </c>
      <c r="BM415" s="230" t="s">
        <v>724</v>
      </c>
    </row>
    <row r="416" s="13" customFormat="1">
      <c r="A416" s="13"/>
      <c r="B416" s="232"/>
      <c r="C416" s="233"/>
      <c r="D416" s="234" t="s">
        <v>148</v>
      </c>
      <c r="E416" s="235" t="s">
        <v>1</v>
      </c>
      <c r="F416" s="236" t="s">
        <v>773</v>
      </c>
      <c r="G416" s="233"/>
      <c r="H416" s="235" t="s">
        <v>1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148</v>
      </c>
      <c r="AU416" s="242" t="s">
        <v>83</v>
      </c>
      <c r="AV416" s="13" t="s">
        <v>81</v>
      </c>
      <c r="AW416" s="13" t="s">
        <v>30</v>
      </c>
      <c r="AX416" s="13" t="s">
        <v>73</v>
      </c>
      <c r="AY416" s="242" t="s">
        <v>139</v>
      </c>
    </row>
    <row r="417" s="14" customFormat="1">
      <c r="A417" s="14"/>
      <c r="B417" s="243"/>
      <c r="C417" s="244"/>
      <c r="D417" s="234" t="s">
        <v>148</v>
      </c>
      <c r="E417" s="245" t="s">
        <v>1</v>
      </c>
      <c r="F417" s="246" t="s">
        <v>774</v>
      </c>
      <c r="G417" s="244"/>
      <c r="H417" s="247">
        <v>6.2699999999999996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3" t="s">
        <v>148</v>
      </c>
      <c r="AU417" s="253" t="s">
        <v>83</v>
      </c>
      <c r="AV417" s="14" t="s">
        <v>83</v>
      </c>
      <c r="AW417" s="14" t="s">
        <v>30</v>
      </c>
      <c r="AX417" s="14" t="s">
        <v>73</v>
      </c>
      <c r="AY417" s="253" t="s">
        <v>139</v>
      </c>
    </row>
    <row r="418" s="15" customFormat="1">
      <c r="A418" s="15"/>
      <c r="B418" s="254"/>
      <c r="C418" s="255"/>
      <c r="D418" s="234" t="s">
        <v>148</v>
      </c>
      <c r="E418" s="256" t="s">
        <v>1</v>
      </c>
      <c r="F418" s="257" t="s">
        <v>153</v>
      </c>
      <c r="G418" s="255"/>
      <c r="H418" s="258">
        <v>6.2699999999999996</v>
      </c>
      <c r="I418" s="259"/>
      <c r="J418" s="255"/>
      <c r="K418" s="255"/>
      <c r="L418" s="260"/>
      <c r="M418" s="261"/>
      <c r="N418" s="262"/>
      <c r="O418" s="262"/>
      <c r="P418" s="262"/>
      <c r="Q418" s="262"/>
      <c r="R418" s="262"/>
      <c r="S418" s="262"/>
      <c r="T418" s="263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4" t="s">
        <v>148</v>
      </c>
      <c r="AU418" s="264" t="s">
        <v>83</v>
      </c>
      <c r="AV418" s="15" t="s">
        <v>147</v>
      </c>
      <c r="AW418" s="15" t="s">
        <v>30</v>
      </c>
      <c r="AX418" s="15" t="s">
        <v>81</v>
      </c>
      <c r="AY418" s="264" t="s">
        <v>139</v>
      </c>
    </row>
    <row r="419" s="2" customFormat="1" ht="49.05" customHeight="1">
      <c r="A419" s="38"/>
      <c r="B419" s="39"/>
      <c r="C419" s="219" t="s">
        <v>786</v>
      </c>
      <c r="D419" s="219" t="s">
        <v>142</v>
      </c>
      <c r="E419" s="220" t="s">
        <v>787</v>
      </c>
      <c r="F419" s="221" t="s">
        <v>788</v>
      </c>
      <c r="G419" s="222" t="s">
        <v>173</v>
      </c>
      <c r="H419" s="223">
        <v>7.1500000000000004</v>
      </c>
      <c r="I419" s="224"/>
      <c r="J419" s="225">
        <f>ROUND(I419*H419,2)</f>
        <v>0</v>
      </c>
      <c r="K419" s="221" t="s">
        <v>146</v>
      </c>
      <c r="L419" s="44"/>
      <c r="M419" s="226" t="s">
        <v>1</v>
      </c>
      <c r="N419" s="227" t="s">
        <v>40</v>
      </c>
      <c r="O419" s="92"/>
      <c r="P419" s="228">
        <f>O419*H419</f>
        <v>0</v>
      </c>
      <c r="Q419" s="228">
        <v>0.0066</v>
      </c>
      <c r="R419" s="228">
        <f>Q419*H419</f>
        <v>0.047190000000000003</v>
      </c>
      <c r="S419" s="228">
        <v>0</v>
      </c>
      <c r="T419" s="229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0" t="s">
        <v>185</v>
      </c>
      <c r="AT419" s="230" t="s">
        <v>142</v>
      </c>
      <c r="AU419" s="230" t="s">
        <v>83</v>
      </c>
      <c r="AY419" s="17" t="s">
        <v>139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7" t="s">
        <v>147</v>
      </c>
      <c r="BK419" s="231">
        <f>ROUND(I419*H419,2)</f>
        <v>0</v>
      </c>
      <c r="BL419" s="17" t="s">
        <v>185</v>
      </c>
      <c r="BM419" s="230" t="s">
        <v>734</v>
      </c>
    </row>
    <row r="420" s="13" customFormat="1">
      <c r="A420" s="13"/>
      <c r="B420" s="232"/>
      <c r="C420" s="233"/>
      <c r="D420" s="234" t="s">
        <v>148</v>
      </c>
      <c r="E420" s="235" t="s">
        <v>1</v>
      </c>
      <c r="F420" s="236" t="s">
        <v>758</v>
      </c>
      <c r="G420" s="233"/>
      <c r="H420" s="235" t="s">
        <v>1</v>
      </c>
      <c r="I420" s="237"/>
      <c r="J420" s="233"/>
      <c r="K420" s="233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148</v>
      </c>
      <c r="AU420" s="242" t="s">
        <v>83</v>
      </c>
      <c r="AV420" s="13" t="s">
        <v>81</v>
      </c>
      <c r="AW420" s="13" t="s">
        <v>30</v>
      </c>
      <c r="AX420" s="13" t="s">
        <v>73</v>
      </c>
      <c r="AY420" s="242" t="s">
        <v>139</v>
      </c>
    </row>
    <row r="421" s="14" customFormat="1">
      <c r="A421" s="14"/>
      <c r="B421" s="243"/>
      <c r="C421" s="244"/>
      <c r="D421" s="234" t="s">
        <v>148</v>
      </c>
      <c r="E421" s="245" t="s">
        <v>1</v>
      </c>
      <c r="F421" s="246" t="s">
        <v>759</v>
      </c>
      <c r="G421" s="244"/>
      <c r="H421" s="247">
        <v>7.1500000000000004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148</v>
      </c>
      <c r="AU421" s="253" t="s">
        <v>83</v>
      </c>
      <c r="AV421" s="14" t="s">
        <v>83</v>
      </c>
      <c r="AW421" s="14" t="s">
        <v>30</v>
      </c>
      <c r="AX421" s="14" t="s">
        <v>73</v>
      </c>
      <c r="AY421" s="253" t="s">
        <v>139</v>
      </c>
    </row>
    <row r="422" s="15" customFormat="1">
      <c r="A422" s="15"/>
      <c r="B422" s="254"/>
      <c r="C422" s="255"/>
      <c r="D422" s="234" t="s">
        <v>148</v>
      </c>
      <c r="E422" s="256" t="s">
        <v>1</v>
      </c>
      <c r="F422" s="257" t="s">
        <v>153</v>
      </c>
      <c r="G422" s="255"/>
      <c r="H422" s="258">
        <v>7.1500000000000004</v>
      </c>
      <c r="I422" s="259"/>
      <c r="J422" s="255"/>
      <c r="K422" s="255"/>
      <c r="L422" s="260"/>
      <c r="M422" s="261"/>
      <c r="N422" s="262"/>
      <c r="O422" s="262"/>
      <c r="P422" s="262"/>
      <c r="Q422" s="262"/>
      <c r="R422" s="262"/>
      <c r="S422" s="262"/>
      <c r="T422" s="26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4" t="s">
        <v>148</v>
      </c>
      <c r="AU422" s="264" t="s">
        <v>83</v>
      </c>
      <c r="AV422" s="15" t="s">
        <v>147</v>
      </c>
      <c r="AW422" s="15" t="s">
        <v>30</v>
      </c>
      <c r="AX422" s="15" t="s">
        <v>81</v>
      </c>
      <c r="AY422" s="264" t="s">
        <v>139</v>
      </c>
    </row>
    <row r="423" s="2" customFormat="1" ht="37.8" customHeight="1">
      <c r="A423" s="38"/>
      <c r="B423" s="39"/>
      <c r="C423" s="219" t="s">
        <v>789</v>
      </c>
      <c r="D423" s="219" t="s">
        <v>142</v>
      </c>
      <c r="E423" s="220" t="s">
        <v>790</v>
      </c>
      <c r="F423" s="221" t="s">
        <v>791</v>
      </c>
      <c r="G423" s="222" t="s">
        <v>167</v>
      </c>
      <c r="H423" s="223">
        <v>46.909999999999997</v>
      </c>
      <c r="I423" s="224"/>
      <c r="J423" s="225">
        <f>ROUND(I423*H423,2)</f>
        <v>0</v>
      </c>
      <c r="K423" s="221" t="s">
        <v>146</v>
      </c>
      <c r="L423" s="44"/>
      <c r="M423" s="226" t="s">
        <v>1</v>
      </c>
      <c r="N423" s="227" t="s">
        <v>40</v>
      </c>
      <c r="O423" s="92"/>
      <c r="P423" s="228">
        <f>O423*H423</f>
        <v>0</v>
      </c>
      <c r="Q423" s="228">
        <v>0.0043800000000000002</v>
      </c>
      <c r="R423" s="228">
        <f>Q423*H423</f>
        <v>0.2054658</v>
      </c>
      <c r="S423" s="228">
        <v>0</v>
      </c>
      <c r="T423" s="229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0" t="s">
        <v>185</v>
      </c>
      <c r="AT423" s="230" t="s">
        <v>142</v>
      </c>
      <c r="AU423" s="230" t="s">
        <v>83</v>
      </c>
      <c r="AY423" s="17" t="s">
        <v>139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7" t="s">
        <v>147</v>
      </c>
      <c r="BK423" s="231">
        <f>ROUND(I423*H423,2)</f>
        <v>0</v>
      </c>
      <c r="BL423" s="17" t="s">
        <v>185</v>
      </c>
      <c r="BM423" s="230" t="s">
        <v>741</v>
      </c>
    </row>
    <row r="424" s="13" customFormat="1">
      <c r="A424" s="13"/>
      <c r="B424" s="232"/>
      <c r="C424" s="233"/>
      <c r="D424" s="234" t="s">
        <v>148</v>
      </c>
      <c r="E424" s="235" t="s">
        <v>1</v>
      </c>
      <c r="F424" s="236" t="s">
        <v>236</v>
      </c>
      <c r="G424" s="233"/>
      <c r="H424" s="235" t="s">
        <v>1</v>
      </c>
      <c r="I424" s="237"/>
      <c r="J424" s="233"/>
      <c r="K424" s="233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148</v>
      </c>
      <c r="AU424" s="242" t="s">
        <v>83</v>
      </c>
      <c r="AV424" s="13" t="s">
        <v>81</v>
      </c>
      <c r="AW424" s="13" t="s">
        <v>30</v>
      </c>
      <c r="AX424" s="13" t="s">
        <v>73</v>
      </c>
      <c r="AY424" s="242" t="s">
        <v>139</v>
      </c>
    </row>
    <row r="425" s="14" customFormat="1">
      <c r="A425" s="14"/>
      <c r="B425" s="243"/>
      <c r="C425" s="244"/>
      <c r="D425" s="234" t="s">
        <v>148</v>
      </c>
      <c r="E425" s="245" t="s">
        <v>1</v>
      </c>
      <c r="F425" s="246" t="s">
        <v>763</v>
      </c>
      <c r="G425" s="244"/>
      <c r="H425" s="247">
        <v>18.57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3" t="s">
        <v>148</v>
      </c>
      <c r="AU425" s="253" t="s">
        <v>83</v>
      </c>
      <c r="AV425" s="14" t="s">
        <v>83</v>
      </c>
      <c r="AW425" s="14" t="s">
        <v>30</v>
      </c>
      <c r="AX425" s="14" t="s">
        <v>73</v>
      </c>
      <c r="AY425" s="253" t="s">
        <v>139</v>
      </c>
    </row>
    <row r="426" s="13" customFormat="1">
      <c r="A426" s="13"/>
      <c r="B426" s="232"/>
      <c r="C426" s="233"/>
      <c r="D426" s="234" t="s">
        <v>148</v>
      </c>
      <c r="E426" s="235" t="s">
        <v>1</v>
      </c>
      <c r="F426" s="236" t="s">
        <v>764</v>
      </c>
      <c r="G426" s="233"/>
      <c r="H426" s="235" t="s">
        <v>1</v>
      </c>
      <c r="I426" s="237"/>
      <c r="J426" s="233"/>
      <c r="K426" s="233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148</v>
      </c>
      <c r="AU426" s="242" t="s">
        <v>83</v>
      </c>
      <c r="AV426" s="13" t="s">
        <v>81</v>
      </c>
      <c r="AW426" s="13" t="s">
        <v>30</v>
      </c>
      <c r="AX426" s="13" t="s">
        <v>73</v>
      </c>
      <c r="AY426" s="242" t="s">
        <v>139</v>
      </c>
    </row>
    <row r="427" s="14" customFormat="1">
      <c r="A427" s="14"/>
      <c r="B427" s="243"/>
      <c r="C427" s="244"/>
      <c r="D427" s="234" t="s">
        <v>148</v>
      </c>
      <c r="E427" s="245" t="s">
        <v>1</v>
      </c>
      <c r="F427" s="246" t="s">
        <v>765</v>
      </c>
      <c r="G427" s="244"/>
      <c r="H427" s="247">
        <v>28.34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148</v>
      </c>
      <c r="AU427" s="253" t="s">
        <v>83</v>
      </c>
      <c r="AV427" s="14" t="s">
        <v>83</v>
      </c>
      <c r="AW427" s="14" t="s">
        <v>30</v>
      </c>
      <c r="AX427" s="14" t="s">
        <v>73</v>
      </c>
      <c r="AY427" s="253" t="s">
        <v>139</v>
      </c>
    </row>
    <row r="428" s="15" customFormat="1">
      <c r="A428" s="15"/>
      <c r="B428" s="254"/>
      <c r="C428" s="255"/>
      <c r="D428" s="234" t="s">
        <v>148</v>
      </c>
      <c r="E428" s="256" t="s">
        <v>1</v>
      </c>
      <c r="F428" s="257" t="s">
        <v>153</v>
      </c>
      <c r="G428" s="255"/>
      <c r="H428" s="258">
        <v>46.909999999999997</v>
      </c>
      <c r="I428" s="259"/>
      <c r="J428" s="255"/>
      <c r="K428" s="255"/>
      <c r="L428" s="260"/>
      <c r="M428" s="261"/>
      <c r="N428" s="262"/>
      <c r="O428" s="262"/>
      <c r="P428" s="262"/>
      <c r="Q428" s="262"/>
      <c r="R428" s="262"/>
      <c r="S428" s="262"/>
      <c r="T428" s="263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4" t="s">
        <v>148</v>
      </c>
      <c r="AU428" s="264" t="s">
        <v>83</v>
      </c>
      <c r="AV428" s="15" t="s">
        <v>147</v>
      </c>
      <c r="AW428" s="15" t="s">
        <v>30</v>
      </c>
      <c r="AX428" s="15" t="s">
        <v>81</v>
      </c>
      <c r="AY428" s="264" t="s">
        <v>139</v>
      </c>
    </row>
    <row r="429" s="2" customFormat="1" ht="37.8" customHeight="1">
      <c r="A429" s="38"/>
      <c r="B429" s="39"/>
      <c r="C429" s="219" t="s">
        <v>792</v>
      </c>
      <c r="D429" s="219" t="s">
        <v>142</v>
      </c>
      <c r="E429" s="220" t="s">
        <v>793</v>
      </c>
      <c r="F429" s="221" t="s">
        <v>794</v>
      </c>
      <c r="G429" s="222" t="s">
        <v>167</v>
      </c>
      <c r="H429" s="223">
        <v>6.2699999999999996</v>
      </c>
      <c r="I429" s="224"/>
      <c r="J429" s="225">
        <f>ROUND(I429*H429,2)</f>
        <v>0</v>
      </c>
      <c r="K429" s="221" t="s">
        <v>146</v>
      </c>
      <c r="L429" s="44"/>
      <c r="M429" s="226" t="s">
        <v>1</v>
      </c>
      <c r="N429" s="227" t="s">
        <v>40</v>
      </c>
      <c r="O429" s="92"/>
      <c r="P429" s="228">
        <f>O429*H429</f>
        <v>0</v>
      </c>
      <c r="Q429" s="228">
        <v>0.0028900000000000002</v>
      </c>
      <c r="R429" s="228">
        <f>Q429*H429</f>
        <v>0.018120299999999999</v>
      </c>
      <c r="S429" s="228">
        <v>0</v>
      </c>
      <c r="T429" s="229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0" t="s">
        <v>185</v>
      </c>
      <c r="AT429" s="230" t="s">
        <v>142</v>
      </c>
      <c r="AU429" s="230" t="s">
        <v>83</v>
      </c>
      <c r="AY429" s="17" t="s">
        <v>139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7" t="s">
        <v>147</v>
      </c>
      <c r="BK429" s="231">
        <f>ROUND(I429*H429,2)</f>
        <v>0</v>
      </c>
      <c r="BL429" s="17" t="s">
        <v>185</v>
      </c>
      <c r="BM429" s="230" t="s">
        <v>747</v>
      </c>
    </row>
    <row r="430" s="13" customFormat="1">
      <c r="A430" s="13"/>
      <c r="B430" s="232"/>
      <c r="C430" s="233"/>
      <c r="D430" s="234" t="s">
        <v>148</v>
      </c>
      <c r="E430" s="235" t="s">
        <v>1</v>
      </c>
      <c r="F430" s="236" t="s">
        <v>773</v>
      </c>
      <c r="G430" s="233"/>
      <c r="H430" s="235" t="s">
        <v>1</v>
      </c>
      <c r="I430" s="237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148</v>
      </c>
      <c r="AU430" s="242" t="s">
        <v>83</v>
      </c>
      <c r="AV430" s="13" t="s">
        <v>81</v>
      </c>
      <c r="AW430" s="13" t="s">
        <v>30</v>
      </c>
      <c r="AX430" s="13" t="s">
        <v>73</v>
      </c>
      <c r="AY430" s="242" t="s">
        <v>139</v>
      </c>
    </row>
    <row r="431" s="14" customFormat="1">
      <c r="A431" s="14"/>
      <c r="B431" s="243"/>
      <c r="C431" s="244"/>
      <c r="D431" s="234" t="s">
        <v>148</v>
      </c>
      <c r="E431" s="245" t="s">
        <v>1</v>
      </c>
      <c r="F431" s="246" t="s">
        <v>774</v>
      </c>
      <c r="G431" s="244"/>
      <c r="H431" s="247">
        <v>6.2699999999999996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148</v>
      </c>
      <c r="AU431" s="253" t="s">
        <v>83</v>
      </c>
      <c r="AV431" s="14" t="s">
        <v>83</v>
      </c>
      <c r="AW431" s="14" t="s">
        <v>30</v>
      </c>
      <c r="AX431" s="14" t="s">
        <v>73</v>
      </c>
      <c r="AY431" s="253" t="s">
        <v>139</v>
      </c>
    </row>
    <row r="432" s="15" customFormat="1">
      <c r="A432" s="15"/>
      <c r="B432" s="254"/>
      <c r="C432" s="255"/>
      <c r="D432" s="234" t="s">
        <v>148</v>
      </c>
      <c r="E432" s="256" t="s">
        <v>1</v>
      </c>
      <c r="F432" s="257" t="s">
        <v>153</v>
      </c>
      <c r="G432" s="255"/>
      <c r="H432" s="258">
        <v>6.2699999999999996</v>
      </c>
      <c r="I432" s="259"/>
      <c r="J432" s="255"/>
      <c r="K432" s="255"/>
      <c r="L432" s="260"/>
      <c r="M432" s="261"/>
      <c r="N432" s="262"/>
      <c r="O432" s="262"/>
      <c r="P432" s="262"/>
      <c r="Q432" s="262"/>
      <c r="R432" s="262"/>
      <c r="S432" s="262"/>
      <c r="T432" s="263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4" t="s">
        <v>148</v>
      </c>
      <c r="AU432" s="264" t="s">
        <v>83</v>
      </c>
      <c r="AV432" s="15" t="s">
        <v>147</v>
      </c>
      <c r="AW432" s="15" t="s">
        <v>30</v>
      </c>
      <c r="AX432" s="15" t="s">
        <v>81</v>
      </c>
      <c r="AY432" s="264" t="s">
        <v>139</v>
      </c>
    </row>
    <row r="433" s="2" customFormat="1" ht="24.15" customHeight="1">
      <c r="A433" s="38"/>
      <c r="B433" s="39"/>
      <c r="C433" s="219" t="s">
        <v>795</v>
      </c>
      <c r="D433" s="219" t="s">
        <v>142</v>
      </c>
      <c r="E433" s="220" t="s">
        <v>796</v>
      </c>
      <c r="F433" s="221" t="s">
        <v>797</v>
      </c>
      <c r="G433" s="222" t="s">
        <v>167</v>
      </c>
      <c r="H433" s="223">
        <v>28.100000000000001</v>
      </c>
      <c r="I433" s="224"/>
      <c r="J433" s="225">
        <f>ROUND(I433*H433,2)</f>
        <v>0</v>
      </c>
      <c r="K433" s="221" t="s">
        <v>146</v>
      </c>
      <c r="L433" s="44"/>
      <c r="M433" s="226" t="s">
        <v>1</v>
      </c>
      <c r="N433" s="227" t="s">
        <v>40</v>
      </c>
      <c r="O433" s="92"/>
      <c r="P433" s="228">
        <f>O433*H433</f>
        <v>0</v>
      </c>
      <c r="Q433" s="228">
        <v>0.0016900000000000001</v>
      </c>
      <c r="R433" s="228">
        <f>Q433*H433</f>
        <v>0.047489000000000003</v>
      </c>
      <c r="S433" s="228">
        <v>0</v>
      </c>
      <c r="T433" s="229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0" t="s">
        <v>185</v>
      </c>
      <c r="AT433" s="230" t="s">
        <v>142</v>
      </c>
      <c r="AU433" s="230" t="s">
        <v>83</v>
      </c>
      <c r="AY433" s="17" t="s">
        <v>139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7" t="s">
        <v>147</v>
      </c>
      <c r="BK433" s="231">
        <f>ROUND(I433*H433,2)</f>
        <v>0</v>
      </c>
      <c r="BL433" s="17" t="s">
        <v>185</v>
      </c>
      <c r="BM433" s="230" t="s">
        <v>755</v>
      </c>
    </row>
    <row r="434" s="14" customFormat="1">
      <c r="A434" s="14"/>
      <c r="B434" s="243"/>
      <c r="C434" s="244"/>
      <c r="D434" s="234" t="s">
        <v>148</v>
      </c>
      <c r="E434" s="245" t="s">
        <v>1</v>
      </c>
      <c r="F434" s="246" t="s">
        <v>778</v>
      </c>
      <c r="G434" s="244"/>
      <c r="H434" s="247">
        <v>28.100000000000001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148</v>
      </c>
      <c r="AU434" s="253" t="s">
        <v>83</v>
      </c>
      <c r="AV434" s="14" t="s">
        <v>83</v>
      </c>
      <c r="AW434" s="14" t="s">
        <v>30</v>
      </c>
      <c r="AX434" s="14" t="s">
        <v>73</v>
      </c>
      <c r="AY434" s="253" t="s">
        <v>139</v>
      </c>
    </row>
    <row r="435" s="15" customFormat="1">
      <c r="A435" s="15"/>
      <c r="B435" s="254"/>
      <c r="C435" s="255"/>
      <c r="D435" s="234" t="s">
        <v>148</v>
      </c>
      <c r="E435" s="256" t="s">
        <v>1</v>
      </c>
      <c r="F435" s="257" t="s">
        <v>153</v>
      </c>
      <c r="G435" s="255"/>
      <c r="H435" s="258">
        <v>28.100000000000001</v>
      </c>
      <c r="I435" s="259"/>
      <c r="J435" s="255"/>
      <c r="K435" s="255"/>
      <c r="L435" s="260"/>
      <c r="M435" s="261"/>
      <c r="N435" s="262"/>
      <c r="O435" s="262"/>
      <c r="P435" s="262"/>
      <c r="Q435" s="262"/>
      <c r="R435" s="262"/>
      <c r="S435" s="262"/>
      <c r="T435" s="26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4" t="s">
        <v>148</v>
      </c>
      <c r="AU435" s="264" t="s">
        <v>83</v>
      </c>
      <c r="AV435" s="15" t="s">
        <v>147</v>
      </c>
      <c r="AW435" s="15" t="s">
        <v>30</v>
      </c>
      <c r="AX435" s="15" t="s">
        <v>81</v>
      </c>
      <c r="AY435" s="264" t="s">
        <v>139</v>
      </c>
    </row>
    <row r="436" s="2" customFormat="1" ht="37.8" customHeight="1">
      <c r="A436" s="38"/>
      <c r="B436" s="39"/>
      <c r="C436" s="219" t="s">
        <v>798</v>
      </c>
      <c r="D436" s="219" t="s">
        <v>142</v>
      </c>
      <c r="E436" s="220" t="s">
        <v>799</v>
      </c>
      <c r="F436" s="221" t="s">
        <v>800</v>
      </c>
      <c r="G436" s="222" t="s">
        <v>145</v>
      </c>
      <c r="H436" s="223">
        <v>2</v>
      </c>
      <c r="I436" s="224"/>
      <c r="J436" s="225">
        <f>ROUND(I436*H436,2)</f>
        <v>0</v>
      </c>
      <c r="K436" s="221" t="s">
        <v>146</v>
      </c>
      <c r="L436" s="44"/>
      <c r="M436" s="226" t="s">
        <v>1</v>
      </c>
      <c r="N436" s="227" t="s">
        <v>40</v>
      </c>
      <c r="O436" s="92"/>
      <c r="P436" s="228">
        <f>O436*H436</f>
        <v>0</v>
      </c>
      <c r="Q436" s="228">
        <v>0.00036000000000000002</v>
      </c>
      <c r="R436" s="228">
        <f>Q436*H436</f>
        <v>0.00072000000000000005</v>
      </c>
      <c r="S436" s="228">
        <v>0</v>
      </c>
      <c r="T436" s="229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0" t="s">
        <v>185</v>
      </c>
      <c r="AT436" s="230" t="s">
        <v>142</v>
      </c>
      <c r="AU436" s="230" t="s">
        <v>83</v>
      </c>
      <c r="AY436" s="17" t="s">
        <v>139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7" t="s">
        <v>147</v>
      </c>
      <c r="BK436" s="231">
        <f>ROUND(I436*H436,2)</f>
        <v>0</v>
      </c>
      <c r="BL436" s="17" t="s">
        <v>185</v>
      </c>
      <c r="BM436" s="230" t="s">
        <v>766</v>
      </c>
    </row>
    <row r="437" s="2" customFormat="1" ht="37.8" customHeight="1">
      <c r="A437" s="38"/>
      <c r="B437" s="39"/>
      <c r="C437" s="219" t="s">
        <v>801</v>
      </c>
      <c r="D437" s="219" t="s">
        <v>142</v>
      </c>
      <c r="E437" s="220" t="s">
        <v>802</v>
      </c>
      <c r="F437" s="221" t="s">
        <v>803</v>
      </c>
      <c r="G437" s="222" t="s">
        <v>167</v>
      </c>
      <c r="H437" s="223">
        <v>10</v>
      </c>
      <c r="I437" s="224"/>
      <c r="J437" s="225">
        <f>ROUND(I437*H437,2)</f>
        <v>0</v>
      </c>
      <c r="K437" s="221" t="s">
        <v>146</v>
      </c>
      <c r="L437" s="44"/>
      <c r="M437" s="226" t="s">
        <v>1</v>
      </c>
      <c r="N437" s="227" t="s">
        <v>40</v>
      </c>
      <c r="O437" s="92"/>
      <c r="P437" s="228">
        <f>O437*H437</f>
        <v>0</v>
      </c>
      <c r="Q437" s="228">
        <v>0.0021700000000000001</v>
      </c>
      <c r="R437" s="228">
        <f>Q437*H437</f>
        <v>0.021700000000000001</v>
      </c>
      <c r="S437" s="228">
        <v>0</v>
      </c>
      <c r="T437" s="229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0" t="s">
        <v>185</v>
      </c>
      <c r="AT437" s="230" t="s">
        <v>142</v>
      </c>
      <c r="AU437" s="230" t="s">
        <v>83</v>
      </c>
      <c r="AY437" s="17" t="s">
        <v>139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7" t="s">
        <v>147</v>
      </c>
      <c r="BK437" s="231">
        <f>ROUND(I437*H437,2)</f>
        <v>0</v>
      </c>
      <c r="BL437" s="17" t="s">
        <v>185</v>
      </c>
      <c r="BM437" s="230" t="s">
        <v>775</v>
      </c>
    </row>
    <row r="438" s="14" customFormat="1">
      <c r="A438" s="14"/>
      <c r="B438" s="243"/>
      <c r="C438" s="244"/>
      <c r="D438" s="234" t="s">
        <v>148</v>
      </c>
      <c r="E438" s="245" t="s">
        <v>1</v>
      </c>
      <c r="F438" s="246" t="s">
        <v>782</v>
      </c>
      <c r="G438" s="244"/>
      <c r="H438" s="247">
        <v>10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148</v>
      </c>
      <c r="AU438" s="253" t="s">
        <v>83</v>
      </c>
      <c r="AV438" s="14" t="s">
        <v>83</v>
      </c>
      <c r="AW438" s="14" t="s">
        <v>30</v>
      </c>
      <c r="AX438" s="14" t="s">
        <v>73</v>
      </c>
      <c r="AY438" s="253" t="s">
        <v>139</v>
      </c>
    </row>
    <row r="439" s="15" customFormat="1">
      <c r="A439" s="15"/>
      <c r="B439" s="254"/>
      <c r="C439" s="255"/>
      <c r="D439" s="234" t="s">
        <v>148</v>
      </c>
      <c r="E439" s="256" t="s">
        <v>1</v>
      </c>
      <c r="F439" s="257" t="s">
        <v>153</v>
      </c>
      <c r="G439" s="255"/>
      <c r="H439" s="258">
        <v>10</v>
      </c>
      <c r="I439" s="259"/>
      <c r="J439" s="255"/>
      <c r="K439" s="255"/>
      <c r="L439" s="260"/>
      <c r="M439" s="261"/>
      <c r="N439" s="262"/>
      <c r="O439" s="262"/>
      <c r="P439" s="262"/>
      <c r="Q439" s="262"/>
      <c r="R439" s="262"/>
      <c r="S439" s="262"/>
      <c r="T439" s="263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4" t="s">
        <v>148</v>
      </c>
      <c r="AU439" s="264" t="s">
        <v>83</v>
      </c>
      <c r="AV439" s="15" t="s">
        <v>147</v>
      </c>
      <c r="AW439" s="15" t="s">
        <v>30</v>
      </c>
      <c r="AX439" s="15" t="s">
        <v>81</v>
      </c>
      <c r="AY439" s="264" t="s">
        <v>139</v>
      </c>
    </row>
    <row r="440" s="2" customFormat="1" ht="24.15" customHeight="1">
      <c r="A440" s="38"/>
      <c r="B440" s="39"/>
      <c r="C440" s="219" t="s">
        <v>804</v>
      </c>
      <c r="D440" s="219" t="s">
        <v>142</v>
      </c>
      <c r="E440" s="220" t="s">
        <v>805</v>
      </c>
      <c r="F440" s="221" t="s">
        <v>806</v>
      </c>
      <c r="G440" s="222" t="s">
        <v>162</v>
      </c>
      <c r="H440" s="223">
        <v>0.66500000000000004</v>
      </c>
      <c r="I440" s="224"/>
      <c r="J440" s="225">
        <f>ROUND(I440*H440,2)</f>
        <v>0</v>
      </c>
      <c r="K440" s="221" t="s">
        <v>146</v>
      </c>
      <c r="L440" s="44"/>
      <c r="M440" s="226" t="s">
        <v>1</v>
      </c>
      <c r="N440" s="227" t="s">
        <v>40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0" t="s">
        <v>185</v>
      </c>
      <c r="AT440" s="230" t="s">
        <v>142</v>
      </c>
      <c r="AU440" s="230" t="s">
        <v>83</v>
      </c>
      <c r="AY440" s="17" t="s">
        <v>139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7" t="s">
        <v>147</v>
      </c>
      <c r="BK440" s="231">
        <f>ROUND(I440*H440,2)</f>
        <v>0</v>
      </c>
      <c r="BL440" s="17" t="s">
        <v>185</v>
      </c>
      <c r="BM440" s="230" t="s">
        <v>807</v>
      </c>
    </row>
    <row r="441" s="12" customFormat="1" ht="22.8" customHeight="1">
      <c r="A441" s="12"/>
      <c r="B441" s="203"/>
      <c r="C441" s="204"/>
      <c r="D441" s="205" t="s">
        <v>72</v>
      </c>
      <c r="E441" s="217" t="s">
        <v>808</v>
      </c>
      <c r="F441" s="217" t="s">
        <v>809</v>
      </c>
      <c r="G441" s="204"/>
      <c r="H441" s="204"/>
      <c r="I441" s="207"/>
      <c r="J441" s="218">
        <f>BK441</f>
        <v>0</v>
      </c>
      <c r="K441" s="204"/>
      <c r="L441" s="209"/>
      <c r="M441" s="210"/>
      <c r="N441" s="211"/>
      <c r="O441" s="211"/>
      <c r="P441" s="212">
        <f>SUM(P442:P459)</f>
        <v>0</v>
      </c>
      <c r="Q441" s="211"/>
      <c r="R441" s="212">
        <f>SUM(R442:R459)</f>
        <v>0.58540000000000003</v>
      </c>
      <c r="S441" s="211"/>
      <c r="T441" s="213">
        <f>SUM(T442:T459)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4" t="s">
        <v>83</v>
      </c>
      <c r="AT441" s="215" t="s">
        <v>72</v>
      </c>
      <c r="AU441" s="215" t="s">
        <v>81</v>
      </c>
      <c r="AY441" s="214" t="s">
        <v>139</v>
      </c>
      <c r="BK441" s="216">
        <f>SUM(BK442:BK459)</f>
        <v>0</v>
      </c>
    </row>
    <row r="442" s="2" customFormat="1" ht="14.4" customHeight="1">
      <c r="A442" s="38"/>
      <c r="B442" s="39"/>
      <c r="C442" s="219" t="s">
        <v>810</v>
      </c>
      <c r="D442" s="219" t="s">
        <v>142</v>
      </c>
      <c r="E442" s="220" t="s">
        <v>811</v>
      </c>
      <c r="F442" s="221" t="s">
        <v>812</v>
      </c>
      <c r="G442" s="222" t="s">
        <v>230</v>
      </c>
      <c r="H442" s="223">
        <v>12</v>
      </c>
      <c r="I442" s="224"/>
      <c r="J442" s="225">
        <f>ROUND(I442*H442,2)</f>
        <v>0</v>
      </c>
      <c r="K442" s="221" t="s">
        <v>1</v>
      </c>
      <c r="L442" s="44"/>
      <c r="M442" s="226" t="s">
        <v>1</v>
      </c>
      <c r="N442" s="227" t="s">
        <v>40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0" t="s">
        <v>185</v>
      </c>
      <c r="AT442" s="230" t="s">
        <v>142</v>
      </c>
      <c r="AU442" s="230" t="s">
        <v>83</v>
      </c>
      <c r="AY442" s="17" t="s">
        <v>139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7" t="s">
        <v>147</v>
      </c>
      <c r="BK442" s="231">
        <f>ROUND(I442*H442,2)</f>
        <v>0</v>
      </c>
      <c r="BL442" s="17" t="s">
        <v>185</v>
      </c>
      <c r="BM442" s="230" t="s">
        <v>789</v>
      </c>
    </row>
    <row r="443" s="14" customFormat="1">
      <c r="A443" s="14"/>
      <c r="B443" s="243"/>
      <c r="C443" s="244"/>
      <c r="D443" s="234" t="s">
        <v>148</v>
      </c>
      <c r="E443" s="245" t="s">
        <v>1</v>
      </c>
      <c r="F443" s="246" t="s">
        <v>813</v>
      </c>
      <c r="G443" s="244"/>
      <c r="H443" s="247">
        <v>12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148</v>
      </c>
      <c r="AU443" s="253" t="s">
        <v>83</v>
      </c>
      <c r="AV443" s="14" t="s">
        <v>83</v>
      </c>
      <c r="AW443" s="14" t="s">
        <v>30</v>
      </c>
      <c r="AX443" s="14" t="s">
        <v>73</v>
      </c>
      <c r="AY443" s="253" t="s">
        <v>139</v>
      </c>
    </row>
    <row r="444" s="15" customFormat="1">
      <c r="A444" s="15"/>
      <c r="B444" s="254"/>
      <c r="C444" s="255"/>
      <c r="D444" s="234" t="s">
        <v>148</v>
      </c>
      <c r="E444" s="256" t="s">
        <v>1</v>
      </c>
      <c r="F444" s="257" t="s">
        <v>153</v>
      </c>
      <c r="G444" s="255"/>
      <c r="H444" s="258">
        <v>12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4" t="s">
        <v>148</v>
      </c>
      <c r="AU444" s="264" t="s">
        <v>83</v>
      </c>
      <c r="AV444" s="15" t="s">
        <v>147</v>
      </c>
      <c r="AW444" s="15" t="s">
        <v>30</v>
      </c>
      <c r="AX444" s="15" t="s">
        <v>81</v>
      </c>
      <c r="AY444" s="264" t="s">
        <v>139</v>
      </c>
    </row>
    <row r="445" s="2" customFormat="1" ht="24.15" customHeight="1">
      <c r="A445" s="38"/>
      <c r="B445" s="39"/>
      <c r="C445" s="219" t="s">
        <v>814</v>
      </c>
      <c r="D445" s="219" t="s">
        <v>142</v>
      </c>
      <c r="E445" s="220" t="s">
        <v>815</v>
      </c>
      <c r="F445" s="221" t="s">
        <v>816</v>
      </c>
      <c r="G445" s="222" t="s">
        <v>145</v>
      </c>
      <c r="H445" s="223">
        <v>1</v>
      </c>
      <c r="I445" s="224"/>
      <c r="J445" s="225">
        <f>ROUND(I445*H445,2)</f>
        <v>0</v>
      </c>
      <c r="K445" s="221" t="s">
        <v>146</v>
      </c>
      <c r="L445" s="44"/>
      <c r="M445" s="226" t="s">
        <v>1</v>
      </c>
      <c r="N445" s="227" t="s">
        <v>40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0" t="s">
        <v>185</v>
      </c>
      <c r="AT445" s="230" t="s">
        <v>142</v>
      </c>
      <c r="AU445" s="230" t="s">
        <v>83</v>
      </c>
      <c r="AY445" s="17" t="s">
        <v>139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7" t="s">
        <v>147</v>
      </c>
      <c r="BK445" s="231">
        <f>ROUND(I445*H445,2)</f>
        <v>0</v>
      </c>
      <c r="BL445" s="17" t="s">
        <v>185</v>
      </c>
      <c r="BM445" s="230" t="s">
        <v>795</v>
      </c>
    </row>
    <row r="446" s="13" customFormat="1">
      <c r="A446" s="13"/>
      <c r="B446" s="232"/>
      <c r="C446" s="233"/>
      <c r="D446" s="234" t="s">
        <v>148</v>
      </c>
      <c r="E446" s="235" t="s">
        <v>1</v>
      </c>
      <c r="F446" s="236" t="s">
        <v>221</v>
      </c>
      <c r="G446" s="233"/>
      <c r="H446" s="235" t="s">
        <v>1</v>
      </c>
      <c r="I446" s="237"/>
      <c r="J446" s="233"/>
      <c r="K446" s="233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148</v>
      </c>
      <c r="AU446" s="242" t="s">
        <v>83</v>
      </c>
      <c r="AV446" s="13" t="s">
        <v>81</v>
      </c>
      <c r="AW446" s="13" t="s">
        <v>30</v>
      </c>
      <c r="AX446" s="13" t="s">
        <v>73</v>
      </c>
      <c r="AY446" s="242" t="s">
        <v>139</v>
      </c>
    </row>
    <row r="447" s="14" customFormat="1">
      <c r="A447" s="14"/>
      <c r="B447" s="243"/>
      <c r="C447" s="244"/>
      <c r="D447" s="234" t="s">
        <v>148</v>
      </c>
      <c r="E447" s="245" t="s">
        <v>1</v>
      </c>
      <c r="F447" s="246" t="s">
        <v>81</v>
      </c>
      <c r="G447" s="244"/>
      <c r="H447" s="247">
        <v>1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148</v>
      </c>
      <c r="AU447" s="253" t="s">
        <v>83</v>
      </c>
      <c r="AV447" s="14" t="s">
        <v>83</v>
      </c>
      <c r="AW447" s="14" t="s">
        <v>30</v>
      </c>
      <c r="AX447" s="14" t="s">
        <v>73</v>
      </c>
      <c r="AY447" s="253" t="s">
        <v>139</v>
      </c>
    </row>
    <row r="448" s="15" customFormat="1">
      <c r="A448" s="15"/>
      <c r="B448" s="254"/>
      <c r="C448" s="255"/>
      <c r="D448" s="234" t="s">
        <v>148</v>
      </c>
      <c r="E448" s="256" t="s">
        <v>1</v>
      </c>
      <c r="F448" s="257" t="s">
        <v>153</v>
      </c>
      <c r="G448" s="255"/>
      <c r="H448" s="258">
        <v>1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4" t="s">
        <v>148</v>
      </c>
      <c r="AU448" s="264" t="s">
        <v>83</v>
      </c>
      <c r="AV448" s="15" t="s">
        <v>147</v>
      </c>
      <c r="AW448" s="15" t="s">
        <v>30</v>
      </c>
      <c r="AX448" s="15" t="s">
        <v>81</v>
      </c>
      <c r="AY448" s="264" t="s">
        <v>139</v>
      </c>
    </row>
    <row r="449" s="2" customFormat="1" ht="24.15" customHeight="1">
      <c r="A449" s="38"/>
      <c r="B449" s="39"/>
      <c r="C449" s="265" t="s">
        <v>817</v>
      </c>
      <c r="D449" s="265" t="s">
        <v>227</v>
      </c>
      <c r="E449" s="266" t="s">
        <v>818</v>
      </c>
      <c r="F449" s="267" t="s">
        <v>819</v>
      </c>
      <c r="G449" s="268" t="s">
        <v>145</v>
      </c>
      <c r="H449" s="269">
        <v>1</v>
      </c>
      <c r="I449" s="270"/>
      <c r="J449" s="271">
        <f>ROUND(I449*H449,2)</f>
        <v>0</v>
      </c>
      <c r="K449" s="267" t="s">
        <v>146</v>
      </c>
      <c r="L449" s="272"/>
      <c r="M449" s="273" t="s">
        <v>1</v>
      </c>
      <c r="N449" s="274" t="s">
        <v>40</v>
      </c>
      <c r="O449" s="92"/>
      <c r="P449" s="228">
        <f>O449*H449</f>
        <v>0</v>
      </c>
      <c r="Q449" s="228">
        <v>0.17999999999999999</v>
      </c>
      <c r="R449" s="228">
        <f>Q449*H449</f>
        <v>0.17999999999999999</v>
      </c>
      <c r="S449" s="228">
        <v>0</v>
      </c>
      <c r="T449" s="229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0" t="s">
        <v>213</v>
      </c>
      <c r="AT449" s="230" t="s">
        <v>227</v>
      </c>
      <c r="AU449" s="230" t="s">
        <v>83</v>
      </c>
      <c r="AY449" s="17" t="s">
        <v>139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7" t="s">
        <v>147</v>
      </c>
      <c r="BK449" s="231">
        <f>ROUND(I449*H449,2)</f>
        <v>0</v>
      </c>
      <c r="BL449" s="17" t="s">
        <v>185</v>
      </c>
      <c r="BM449" s="230" t="s">
        <v>801</v>
      </c>
    </row>
    <row r="450" s="2" customFormat="1" ht="24.15" customHeight="1">
      <c r="A450" s="38"/>
      <c r="B450" s="39"/>
      <c r="C450" s="219" t="s">
        <v>820</v>
      </c>
      <c r="D450" s="219" t="s">
        <v>142</v>
      </c>
      <c r="E450" s="220" t="s">
        <v>821</v>
      </c>
      <c r="F450" s="221" t="s">
        <v>822</v>
      </c>
      <c r="G450" s="222" t="s">
        <v>145</v>
      </c>
      <c r="H450" s="223">
        <v>2</v>
      </c>
      <c r="I450" s="224"/>
      <c r="J450" s="225">
        <f>ROUND(I450*H450,2)</f>
        <v>0</v>
      </c>
      <c r="K450" s="221" t="s">
        <v>146</v>
      </c>
      <c r="L450" s="44"/>
      <c r="M450" s="226" t="s">
        <v>1</v>
      </c>
      <c r="N450" s="227" t="s">
        <v>40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0" t="s">
        <v>185</v>
      </c>
      <c r="AT450" s="230" t="s">
        <v>142</v>
      </c>
      <c r="AU450" s="230" t="s">
        <v>83</v>
      </c>
      <c r="AY450" s="17" t="s">
        <v>139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7" t="s">
        <v>147</v>
      </c>
      <c r="BK450" s="231">
        <f>ROUND(I450*H450,2)</f>
        <v>0</v>
      </c>
      <c r="BL450" s="17" t="s">
        <v>185</v>
      </c>
      <c r="BM450" s="230" t="s">
        <v>810</v>
      </c>
    </row>
    <row r="451" s="2" customFormat="1" ht="24.15" customHeight="1">
      <c r="A451" s="38"/>
      <c r="B451" s="39"/>
      <c r="C451" s="265" t="s">
        <v>823</v>
      </c>
      <c r="D451" s="265" t="s">
        <v>227</v>
      </c>
      <c r="E451" s="266" t="s">
        <v>824</v>
      </c>
      <c r="F451" s="267" t="s">
        <v>825</v>
      </c>
      <c r="G451" s="268" t="s">
        <v>145</v>
      </c>
      <c r="H451" s="269">
        <v>2</v>
      </c>
      <c r="I451" s="270"/>
      <c r="J451" s="271">
        <f>ROUND(I451*H451,2)</f>
        <v>0</v>
      </c>
      <c r="K451" s="267" t="s">
        <v>146</v>
      </c>
      <c r="L451" s="272"/>
      <c r="M451" s="273" t="s">
        <v>1</v>
      </c>
      <c r="N451" s="274" t="s">
        <v>40</v>
      </c>
      <c r="O451" s="92"/>
      <c r="P451" s="228">
        <f>O451*H451</f>
        <v>0</v>
      </c>
      <c r="Q451" s="228">
        <v>0.091200000000000003</v>
      </c>
      <c r="R451" s="228">
        <f>Q451*H451</f>
        <v>0.18240000000000001</v>
      </c>
      <c r="S451" s="228">
        <v>0</v>
      </c>
      <c r="T451" s="229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0" t="s">
        <v>213</v>
      </c>
      <c r="AT451" s="230" t="s">
        <v>227</v>
      </c>
      <c r="AU451" s="230" t="s">
        <v>83</v>
      </c>
      <c r="AY451" s="17" t="s">
        <v>139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7" t="s">
        <v>147</v>
      </c>
      <c r="BK451" s="231">
        <f>ROUND(I451*H451,2)</f>
        <v>0</v>
      </c>
      <c r="BL451" s="17" t="s">
        <v>185</v>
      </c>
      <c r="BM451" s="230" t="s">
        <v>817</v>
      </c>
    </row>
    <row r="452" s="2" customFormat="1" ht="24.15" customHeight="1">
      <c r="A452" s="38"/>
      <c r="B452" s="39"/>
      <c r="C452" s="219" t="s">
        <v>826</v>
      </c>
      <c r="D452" s="219" t="s">
        <v>142</v>
      </c>
      <c r="E452" s="220" t="s">
        <v>827</v>
      </c>
      <c r="F452" s="221" t="s">
        <v>828</v>
      </c>
      <c r="G452" s="222" t="s">
        <v>145</v>
      </c>
      <c r="H452" s="223">
        <v>1</v>
      </c>
      <c r="I452" s="224"/>
      <c r="J452" s="225">
        <f>ROUND(I452*H452,2)</f>
        <v>0</v>
      </c>
      <c r="K452" s="221" t="s">
        <v>146</v>
      </c>
      <c r="L452" s="44"/>
      <c r="M452" s="226" t="s">
        <v>1</v>
      </c>
      <c r="N452" s="227" t="s">
        <v>40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0" t="s">
        <v>185</v>
      </c>
      <c r="AT452" s="230" t="s">
        <v>142</v>
      </c>
      <c r="AU452" s="230" t="s">
        <v>83</v>
      </c>
      <c r="AY452" s="17" t="s">
        <v>139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7" t="s">
        <v>147</v>
      </c>
      <c r="BK452" s="231">
        <f>ROUND(I452*H452,2)</f>
        <v>0</v>
      </c>
      <c r="BL452" s="17" t="s">
        <v>185</v>
      </c>
      <c r="BM452" s="230" t="s">
        <v>823</v>
      </c>
    </row>
    <row r="453" s="2" customFormat="1" ht="24.15" customHeight="1">
      <c r="A453" s="38"/>
      <c r="B453" s="39"/>
      <c r="C453" s="265" t="s">
        <v>829</v>
      </c>
      <c r="D453" s="265" t="s">
        <v>227</v>
      </c>
      <c r="E453" s="266" t="s">
        <v>830</v>
      </c>
      <c r="F453" s="267" t="s">
        <v>831</v>
      </c>
      <c r="G453" s="268" t="s">
        <v>145</v>
      </c>
      <c r="H453" s="269">
        <v>1</v>
      </c>
      <c r="I453" s="270"/>
      <c r="J453" s="271">
        <f>ROUND(I453*H453,2)</f>
        <v>0</v>
      </c>
      <c r="K453" s="267" t="s">
        <v>146</v>
      </c>
      <c r="L453" s="272"/>
      <c r="M453" s="273" t="s">
        <v>1</v>
      </c>
      <c r="N453" s="274" t="s">
        <v>40</v>
      </c>
      <c r="O453" s="92"/>
      <c r="P453" s="228">
        <f>O453*H453</f>
        <v>0</v>
      </c>
      <c r="Q453" s="228">
        <v>0.18099999999999999</v>
      </c>
      <c r="R453" s="228">
        <f>Q453*H453</f>
        <v>0.18099999999999999</v>
      </c>
      <c r="S453" s="228">
        <v>0</v>
      </c>
      <c r="T453" s="229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0" t="s">
        <v>213</v>
      </c>
      <c r="AT453" s="230" t="s">
        <v>227</v>
      </c>
      <c r="AU453" s="230" t="s">
        <v>83</v>
      </c>
      <c r="AY453" s="17" t="s">
        <v>139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7" t="s">
        <v>147</v>
      </c>
      <c r="BK453" s="231">
        <f>ROUND(I453*H453,2)</f>
        <v>0</v>
      </c>
      <c r="BL453" s="17" t="s">
        <v>185</v>
      </c>
      <c r="BM453" s="230" t="s">
        <v>829</v>
      </c>
    </row>
    <row r="454" s="2" customFormat="1" ht="37.8" customHeight="1">
      <c r="A454" s="38"/>
      <c r="B454" s="39"/>
      <c r="C454" s="219" t="s">
        <v>832</v>
      </c>
      <c r="D454" s="219" t="s">
        <v>142</v>
      </c>
      <c r="E454" s="220" t="s">
        <v>833</v>
      </c>
      <c r="F454" s="221" t="s">
        <v>834</v>
      </c>
      <c r="G454" s="222" t="s">
        <v>145</v>
      </c>
      <c r="H454" s="223">
        <v>3</v>
      </c>
      <c r="I454" s="224"/>
      <c r="J454" s="225">
        <f>ROUND(I454*H454,2)</f>
        <v>0</v>
      </c>
      <c r="K454" s="221" t="s">
        <v>146</v>
      </c>
      <c r="L454" s="44"/>
      <c r="M454" s="226" t="s">
        <v>1</v>
      </c>
      <c r="N454" s="227" t="s">
        <v>40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0" t="s">
        <v>185</v>
      </c>
      <c r="AT454" s="230" t="s">
        <v>142</v>
      </c>
      <c r="AU454" s="230" t="s">
        <v>83</v>
      </c>
      <c r="AY454" s="17" t="s">
        <v>139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7" t="s">
        <v>147</v>
      </c>
      <c r="BK454" s="231">
        <f>ROUND(I454*H454,2)</f>
        <v>0</v>
      </c>
      <c r="BL454" s="17" t="s">
        <v>185</v>
      </c>
      <c r="BM454" s="230" t="s">
        <v>835</v>
      </c>
    </row>
    <row r="455" s="2" customFormat="1" ht="24.15" customHeight="1">
      <c r="A455" s="38"/>
      <c r="B455" s="39"/>
      <c r="C455" s="265" t="s">
        <v>835</v>
      </c>
      <c r="D455" s="265" t="s">
        <v>227</v>
      </c>
      <c r="E455" s="266" t="s">
        <v>836</v>
      </c>
      <c r="F455" s="267" t="s">
        <v>837</v>
      </c>
      <c r="G455" s="268" t="s">
        <v>145</v>
      </c>
      <c r="H455" s="269">
        <v>3</v>
      </c>
      <c r="I455" s="270"/>
      <c r="J455" s="271">
        <f>ROUND(I455*H455,2)</f>
        <v>0</v>
      </c>
      <c r="K455" s="267" t="s">
        <v>146</v>
      </c>
      <c r="L455" s="272"/>
      <c r="M455" s="273" t="s">
        <v>1</v>
      </c>
      <c r="N455" s="274" t="s">
        <v>40</v>
      </c>
      <c r="O455" s="92"/>
      <c r="P455" s="228">
        <f>O455*H455</f>
        <v>0</v>
      </c>
      <c r="Q455" s="228">
        <v>0.002</v>
      </c>
      <c r="R455" s="228">
        <f>Q455*H455</f>
        <v>0.0060000000000000001</v>
      </c>
      <c r="S455" s="228">
        <v>0</v>
      </c>
      <c r="T455" s="229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0" t="s">
        <v>213</v>
      </c>
      <c r="AT455" s="230" t="s">
        <v>227</v>
      </c>
      <c r="AU455" s="230" t="s">
        <v>83</v>
      </c>
      <c r="AY455" s="17" t="s">
        <v>139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7" t="s">
        <v>147</v>
      </c>
      <c r="BK455" s="231">
        <f>ROUND(I455*H455,2)</f>
        <v>0</v>
      </c>
      <c r="BL455" s="17" t="s">
        <v>185</v>
      </c>
      <c r="BM455" s="230" t="s">
        <v>838</v>
      </c>
    </row>
    <row r="456" s="2" customFormat="1" ht="24.15" customHeight="1">
      <c r="A456" s="38"/>
      <c r="B456" s="39"/>
      <c r="C456" s="219" t="s">
        <v>839</v>
      </c>
      <c r="D456" s="219" t="s">
        <v>142</v>
      </c>
      <c r="E456" s="220" t="s">
        <v>840</v>
      </c>
      <c r="F456" s="221" t="s">
        <v>841</v>
      </c>
      <c r="G456" s="222" t="s">
        <v>145</v>
      </c>
      <c r="H456" s="223">
        <v>3</v>
      </c>
      <c r="I456" s="224"/>
      <c r="J456" s="225">
        <f>ROUND(I456*H456,2)</f>
        <v>0</v>
      </c>
      <c r="K456" s="221" t="s">
        <v>146</v>
      </c>
      <c r="L456" s="44"/>
      <c r="M456" s="226" t="s">
        <v>1</v>
      </c>
      <c r="N456" s="227" t="s">
        <v>40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0" t="s">
        <v>185</v>
      </c>
      <c r="AT456" s="230" t="s">
        <v>142</v>
      </c>
      <c r="AU456" s="230" t="s">
        <v>83</v>
      </c>
      <c r="AY456" s="17" t="s">
        <v>139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7" t="s">
        <v>147</v>
      </c>
      <c r="BK456" s="231">
        <f>ROUND(I456*H456,2)</f>
        <v>0</v>
      </c>
      <c r="BL456" s="17" t="s">
        <v>185</v>
      </c>
      <c r="BM456" s="230" t="s">
        <v>842</v>
      </c>
    </row>
    <row r="457" s="2" customFormat="1" ht="24.15" customHeight="1">
      <c r="A457" s="38"/>
      <c r="B457" s="39"/>
      <c r="C457" s="265" t="s">
        <v>838</v>
      </c>
      <c r="D457" s="265" t="s">
        <v>227</v>
      </c>
      <c r="E457" s="266" t="s">
        <v>843</v>
      </c>
      <c r="F457" s="267" t="s">
        <v>844</v>
      </c>
      <c r="G457" s="268" t="s">
        <v>145</v>
      </c>
      <c r="H457" s="269">
        <v>3</v>
      </c>
      <c r="I457" s="270"/>
      <c r="J457" s="271">
        <f>ROUND(I457*H457,2)</f>
        <v>0</v>
      </c>
      <c r="K457" s="267" t="s">
        <v>146</v>
      </c>
      <c r="L457" s="272"/>
      <c r="M457" s="273" t="s">
        <v>1</v>
      </c>
      <c r="N457" s="274" t="s">
        <v>40</v>
      </c>
      <c r="O457" s="92"/>
      <c r="P457" s="228">
        <f>O457*H457</f>
        <v>0</v>
      </c>
      <c r="Q457" s="228">
        <v>0.012</v>
      </c>
      <c r="R457" s="228">
        <f>Q457*H457</f>
        <v>0.036000000000000004</v>
      </c>
      <c r="S457" s="228">
        <v>0</v>
      </c>
      <c r="T457" s="229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0" t="s">
        <v>213</v>
      </c>
      <c r="AT457" s="230" t="s">
        <v>227</v>
      </c>
      <c r="AU457" s="230" t="s">
        <v>83</v>
      </c>
      <c r="AY457" s="17" t="s">
        <v>139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7" t="s">
        <v>147</v>
      </c>
      <c r="BK457" s="231">
        <f>ROUND(I457*H457,2)</f>
        <v>0</v>
      </c>
      <c r="BL457" s="17" t="s">
        <v>185</v>
      </c>
      <c r="BM457" s="230" t="s">
        <v>845</v>
      </c>
    </row>
    <row r="458" s="2" customFormat="1" ht="37.8" customHeight="1">
      <c r="A458" s="38"/>
      <c r="B458" s="39"/>
      <c r="C458" s="219" t="s">
        <v>846</v>
      </c>
      <c r="D458" s="219" t="s">
        <v>142</v>
      </c>
      <c r="E458" s="220" t="s">
        <v>847</v>
      </c>
      <c r="F458" s="221" t="s">
        <v>848</v>
      </c>
      <c r="G458" s="222" t="s">
        <v>849</v>
      </c>
      <c r="H458" s="223">
        <v>3</v>
      </c>
      <c r="I458" s="224"/>
      <c r="J458" s="225">
        <f>ROUND(I458*H458,2)</f>
        <v>0</v>
      </c>
      <c r="K458" s="221" t="s">
        <v>146</v>
      </c>
      <c r="L458" s="44"/>
      <c r="M458" s="226" t="s">
        <v>1</v>
      </c>
      <c r="N458" s="227" t="s">
        <v>40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0" t="s">
        <v>185</v>
      </c>
      <c r="AT458" s="230" t="s">
        <v>142</v>
      </c>
      <c r="AU458" s="230" t="s">
        <v>83</v>
      </c>
      <c r="AY458" s="17" t="s">
        <v>139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7" t="s">
        <v>147</v>
      </c>
      <c r="BK458" s="231">
        <f>ROUND(I458*H458,2)</f>
        <v>0</v>
      </c>
      <c r="BL458" s="17" t="s">
        <v>185</v>
      </c>
      <c r="BM458" s="230" t="s">
        <v>850</v>
      </c>
    </row>
    <row r="459" s="2" customFormat="1" ht="24.15" customHeight="1">
      <c r="A459" s="38"/>
      <c r="B459" s="39"/>
      <c r="C459" s="219" t="s">
        <v>842</v>
      </c>
      <c r="D459" s="219" t="s">
        <v>142</v>
      </c>
      <c r="E459" s="220" t="s">
        <v>851</v>
      </c>
      <c r="F459" s="221" t="s">
        <v>852</v>
      </c>
      <c r="G459" s="222" t="s">
        <v>162</v>
      </c>
      <c r="H459" s="223">
        <v>0.222</v>
      </c>
      <c r="I459" s="224"/>
      <c r="J459" s="225">
        <f>ROUND(I459*H459,2)</f>
        <v>0</v>
      </c>
      <c r="K459" s="221" t="s">
        <v>146</v>
      </c>
      <c r="L459" s="44"/>
      <c r="M459" s="226" t="s">
        <v>1</v>
      </c>
      <c r="N459" s="227" t="s">
        <v>40</v>
      </c>
      <c r="O459" s="92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0" t="s">
        <v>185</v>
      </c>
      <c r="AT459" s="230" t="s">
        <v>142</v>
      </c>
      <c r="AU459" s="230" t="s">
        <v>83</v>
      </c>
      <c r="AY459" s="17" t="s">
        <v>139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7" t="s">
        <v>147</v>
      </c>
      <c r="BK459" s="231">
        <f>ROUND(I459*H459,2)</f>
        <v>0</v>
      </c>
      <c r="BL459" s="17" t="s">
        <v>185</v>
      </c>
      <c r="BM459" s="230" t="s">
        <v>853</v>
      </c>
    </row>
    <row r="460" s="12" customFormat="1" ht="22.8" customHeight="1">
      <c r="A460" s="12"/>
      <c r="B460" s="203"/>
      <c r="C460" s="204"/>
      <c r="D460" s="205" t="s">
        <v>72</v>
      </c>
      <c r="E460" s="217" t="s">
        <v>854</v>
      </c>
      <c r="F460" s="217" t="s">
        <v>855</v>
      </c>
      <c r="G460" s="204"/>
      <c r="H460" s="204"/>
      <c r="I460" s="207"/>
      <c r="J460" s="218">
        <f>BK460</f>
        <v>0</v>
      </c>
      <c r="K460" s="204"/>
      <c r="L460" s="209"/>
      <c r="M460" s="210"/>
      <c r="N460" s="211"/>
      <c r="O460" s="211"/>
      <c r="P460" s="212">
        <f>SUM(P461:P478)</f>
        <v>0</v>
      </c>
      <c r="Q460" s="211"/>
      <c r="R460" s="212">
        <f>SUM(R461:R478)</f>
        <v>3.8428983999999997</v>
      </c>
      <c r="S460" s="211"/>
      <c r="T460" s="213">
        <f>SUM(T461:T478)</f>
        <v>0.29228399999999999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4" t="s">
        <v>83</v>
      </c>
      <c r="AT460" s="215" t="s">
        <v>72</v>
      </c>
      <c r="AU460" s="215" t="s">
        <v>81</v>
      </c>
      <c r="AY460" s="214" t="s">
        <v>139</v>
      </c>
      <c r="BK460" s="216">
        <f>SUM(BK461:BK478)</f>
        <v>0</v>
      </c>
    </row>
    <row r="461" s="2" customFormat="1" ht="24.15" customHeight="1">
      <c r="A461" s="38"/>
      <c r="B461" s="39"/>
      <c r="C461" s="219" t="s">
        <v>856</v>
      </c>
      <c r="D461" s="219" t="s">
        <v>142</v>
      </c>
      <c r="E461" s="220" t="s">
        <v>857</v>
      </c>
      <c r="F461" s="221" t="s">
        <v>858</v>
      </c>
      <c r="G461" s="222" t="s">
        <v>173</v>
      </c>
      <c r="H461" s="223">
        <v>108.7</v>
      </c>
      <c r="I461" s="224"/>
      <c r="J461" s="225">
        <f>ROUND(I461*H461,2)</f>
        <v>0</v>
      </c>
      <c r="K461" s="221" t="s">
        <v>146</v>
      </c>
      <c r="L461" s="44"/>
      <c r="M461" s="226" t="s">
        <v>1</v>
      </c>
      <c r="N461" s="227" t="s">
        <v>40</v>
      </c>
      <c r="O461" s="92"/>
      <c r="P461" s="228">
        <f>O461*H461</f>
        <v>0</v>
      </c>
      <c r="Q461" s="228">
        <v>0.00029999999999999997</v>
      </c>
      <c r="R461" s="228">
        <f>Q461*H461</f>
        <v>0.03261</v>
      </c>
      <c r="S461" s="228">
        <v>0</v>
      </c>
      <c r="T461" s="229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0" t="s">
        <v>185</v>
      </c>
      <c r="AT461" s="230" t="s">
        <v>142</v>
      </c>
      <c r="AU461" s="230" t="s">
        <v>83</v>
      </c>
      <c r="AY461" s="17" t="s">
        <v>139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7" t="s">
        <v>147</v>
      </c>
      <c r="BK461" s="231">
        <f>ROUND(I461*H461,2)</f>
        <v>0</v>
      </c>
      <c r="BL461" s="17" t="s">
        <v>185</v>
      </c>
      <c r="BM461" s="230" t="s">
        <v>859</v>
      </c>
    </row>
    <row r="462" s="2" customFormat="1" ht="37.8" customHeight="1">
      <c r="A462" s="38"/>
      <c r="B462" s="39"/>
      <c r="C462" s="219" t="s">
        <v>845</v>
      </c>
      <c r="D462" s="219" t="s">
        <v>142</v>
      </c>
      <c r="E462" s="220" t="s">
        <v>860</v>
      </c>
      <c r="F462" s="221" t="s">
        <v>861</v>
      </c>
      <c r="G462" s="222" t="s">
        <v>173</v>
      </c>
      <c r="H462" s="223">
        <v>108.7</v>
      </c>
      <c r="I462" s="224"/>
      <c r="J462" s="225">
        <f>ROUND(I462*H462,2)</f>
        <v>0</v>
      </c>
      <c r="K462" s="221" t="s">
        <v>146</v>
      </c>
      <c r="L462" s="44"/>
      <c r="M462" s="226" t="s">
        <v>1</v>
      </c>
      <c r="N462" s="227" t="s">
        <v>40</v>
      </c>
      <c r="O462" s="92"/>
      <c r="P462" s="228">
        <f>O462*H462</f>
        <v>0</v>
      </c>
      <c r="Q462" s="228">
        <v>0.0074999999999999997</v>
      </c>
      <c r="R462" s="228">
        <f>Q462*H462</f>
        <v>0.81525000000000003</v>
      </c>
      <c r="S462" s="228">
        <v>0</v>
      </c>
      <c r="T462" s="229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0" t="s">
        <v>185</v>
      </c>
      <c r="AT462" s="230" t="s">
        <v>142</v>
      </c>
      <c r="AU462" s="230" t="s">
        <v>83</v>
      </c>
      <c r="AY462" s="17" t="s">
        <v>139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7" t="s">
        <v>147</v>
      </c>
      <c r="BK462" s="231">
        <f>ROUND(I462*H462,2)</f>
        <v>0</v>
      </c>
      <c r="BL462" s="17" t="s">
        <v>185</v>
      </c>
      <c r="BM462" s="230" t="s">
        <v>862</v>
      </c>
    </row>
    <row r="463" s="2" customFormat="1" ht="24.15" customHeight="1">
      <c r="A463" s="38"/>
      <c r="B463" s="39"/>
      <c r="C463" s="219" t="s">
        <v>863</v>
      </c>
      <c r="D463" s="219" t="s">
        <v>142</v>
      </c>
      <c r="E463" s="220" t="s">
        <v>864</v>
      </c>
      <c r="F463" s="221" t="s">
        <v>865</v>
      </c>
      <c r="G463" s="222" t="s">
        <v>167</v>
      </c>
      <c r="H463" s="223">
        <v>63.380000000000003</v>
      </c>
      <c r="I463" s="224"/>
      <c r="J463" s="225">
        <f>ROUND(I463*H463,2)</f>
        <v>0</v>
      </c>
      <c r="K463" s="221" t="s">
        <v>146</v>
      </c>
      <c r="L463" s="44"/>
      <c r="M463" s="226" t="s">
        <v>1</v>
      </c>
      <c r="N463" s="227" t="s">
        <v>40</v>
      </c>
      <c r="O463" s="92"/>
      <c r="P463" s="228">
        <f>O463*H463</f>
        <v>0</v>
      </c>
      <c r="Q463" s="228">
        <v>0.00042999999999999999</v>
      </c>
      <c r="R463" s="228">
        <f>Q463*H463</f>
        <v>0.027253400000000001</v>
      </c>
      <c r="S463" s="228">
        <v>0</v>
      </c>
      <c r="T463" s="229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0" t="s">
        <v>185</v>
      </c>
      <c r="AT463" s="230" t="s">
        <v>142</v>
      </c>
      <c r="AU463" s="230" t="s">
        <v>83</v>
      </c>
      <c r="AY463" s="17" t="s">
        <v>139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7" t="s">
        <v>147</v>
      </c>
      <c r="BK463" s="231">
        <f>ROUND(I463*H463,2)</f>
        <v>0</v>
      </c>
      <c r="BL463" s="17" t="s">
        <v>185</v>
      </c>
      <c r="BM463" s="230" t="s">
        <v>866</v>
      </c>
    </row>
    <row r="464" s="13" customFormat="1">
      <c r="A464" s="13"/>
      <c r="B464" s="232"/>
      <c r="C464" s="233"/>
      <c r="D464" s="234" t="s">
        <v>148</v>
      </c>
      <c r="E464" s="235" t="s">
        <v>1</v>
      </c>
      <c r="F464" s="236" t="s">
        <v>867</v>
      </c>
      <c r="G464" s="233"/>
      <c r="H464" s="235" t="s">
        <v>1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148</v>
      </c>
      <c r="AU464" s="242" t="s">
        <v>83</v>
      </c>
      <c r="AV464" s="13" t="s">
        <v>81</v>
      </c>
      <c r="AW464" s="13" t="s">
        <v>30</v>
      </c>
      <c r="AX464" s="13" t="s">
        <v>73</v>
      </c>
      <c r="AY464" s="242" t="s">
        <v>139</v>
      </c>
    </row>
    <row r="465" s="14" customFormat="1">
      <c r="A465" s="14"/>
      <c r="B465" s="243"/>
      <c r="C465" s="244"/>
      <c r="D465" s="234" t="s">
        <v>148</v>
      </c>
      <c r="E465" s="245" t="s">
        <v>1</v>
      </c>
      <c r="F465" s="246" t="s">
        <v>868</v>
      </c>
      <c r="G465" s="244"/>
      <c r="H465" s="247">
        <v>20.079999999999998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148</v>
      </c>
      <c r="AU465" s="253" t="s">
        <v>83</v>
      </c>
      <c r="AV465" s="14" t="s">
        <v>83</v>
      </c>
      <c r="AW465" s="14" t="s">
        <v>30</v>
      </c>
      <c r="AX465" s="14" t="s">
        <v>73</v>
      </c>
      <c r="AY465" s="253" t="s">
        <v>139</v>
      </c>
    </row>
    <row r="466" s="13" customFormat="1">
      <c r="A466" s="13"/>
      <c r="B466" s="232"/>
      <c r="C466" s="233"/>
      <c r="D466" s="234" t="s">
        <v>148</v>
      </c>
      <c r="E466" s="235" t="s">
        <v>1</v>
      </c>
      <c r="F466" s="236" t="s">
        <v>869</v>
      </c>
      <c r="G466" s="233"/>
      <c r="H466" s="235" t="s">
        <v>1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148</v>
      </c>
      <c r="AU466" s="242" t="s">
        <v>83</v>
      </c>
      <c r="AV466" s="13" t="s">
        <v>81</v>
      </c>
      <c r="AW466" s="13" t="s">
        <v>30</v>
      </c>
      <c r="AX466" s="13" t="s">
        <v>73</v>
      </c>
      <c r="AY466" s="242" t="s">
        <v>139</v>
      </c>
    </row>
    <row r="467" s="14" customFormat="1">
      <c r="A467" s="14"/>
      <c r="B467" s="243"/>
      <c r="C467" s="244"/>
      <c r="D467" s="234" t="s">
        <v>148</v>
      </c>
      <c r="E467" s="245" t="s">
        <v>1</v>
      </c>
      <c r="F467" s="246" t="s">
        <v>870</v>
      </c>
      <c r="G467" s="244"/>
      <c r="H467" s="247">
        <v>20.18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148</v>
      </c>
      <c r="AU467" s="253" t="s">
        <v>83</v>
      </c>
      <c r="AV467" s="14" t="s">
        <v>83</v>
      </c>
      <c r="AW467" s="14" t="s">
        <v>30</v>
      </c>
      <c r="AX467" s="14" t="s">
        <v>73</v>
      </c>
      <c r="AY467" s="253" t="s">
        <v>139</v>
      </c>
    </row>
    <row r="468" s="13" customFormat="1">
      <c r="A468" s="13"/>
      <c r="B468" s="232"/>
      <c r="C468" s="233"/>
      <c r="D468" s="234" t="s">
        <v>148</v>
      </c>
      <c r="E468" s="235" t="s">
        <v>1</v>
      </c>
      <c r="F468" s="236" t="s">
        <v>871</v>
      </c>
      <c r="G468" s="233"/>
      <c r="H468" s="235" t="s">
        <v>1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148</v>
      </c>
      <c r="AU468" s="242" t="s">
        <v>83</v>
      </c>
      <c r="AV468" s="13" t="s">
        <v>81</v>
      </c>
      <c r="AW468" s="13" t="s">
        <v>30</v>
      </c>
      <c r="AX468" s="13" t="s">
        <v>73</v>
      </c>
      <c r="AY468" s="242" t="s">
        <v>139</v>
      </c>
    </row>
    <row r="469" s="14" customFormat="1">
      <c r="A469" s="14"/>
      <c r="B469" s="243"/>
      <c r="C469" s="244"/>
      <c r="D469" s="234" t="s">
        <v>148</v>
      </c>
      <c r="E469" s="245" t="s">
        <v>1</v>
      </c>
      <c r="F469" s="246" t="s">
        <v>872</v>
      </c>
      <c r="G469" s="244"/>
      <c r="H469" s="247">
        <v>23.120000000000001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148</v>
      </c>
      <c r="AU469" s="253" t="s">
        <v>83</v>
      </c>
      <c r="AV469" s="14" t="s">
        <v>83</v>
      </c>
      <c r="AW469" s="14" t="s">
        <v>30</v>
      </c>
      <c r="AX469" s="14" t="s">
        <v>73</v>
      </c>
      <c r="AY469" s="253" t="s">
        <v>139</v>
      </c>
    </row>
    <row r="470" s="15" customFormat="1">
      <c r="A470" s="15"/>
      <c r="B470" s="254"/>
      <c r="C470" s="255"/>
      <c r="D470" s="234" t="s">
        <v>148</v>
      </c>
      <c r="E470" s="256" t="s">
        <v>1</v>
      </c>
      <c r="F470" s="257" t="s">
        <v>153</v>
      </c>
      <c r="G470" s="255"/>
      <c r="H470" s="258">
        <v>63.379999999999995</v>
      </c>
      <c r="I470" s="259"/>
      <c r="J470" s="255"/>
      <c r="K470" s="255"/>
      <c r="L470" s="260"/>
      <c r="M470" s="261"/>
      <c r="N470" s="262"/>
      <c r="O470" s="262"/>
      <c r="P470" s="262"/>
      <c r="Q470" s="262"/>
      <c r="R470" s="262"/>
      <c r="S470" s="262"/>
      <c r="T470" s="263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4" t="s">
        <v>148</v>
      </c>
      <c r="AU470" s="264" t="s">
        <v>83</v>
      </c>
      <c r="AV470" s="15" t="s">
        <v>147</v>
      </c>
      <c r="AW470" s="15" t="s">
        <v>30</v>
      </c>
      <c r="AX470" s="15" t="s">
        <v>81</v>
      </c>
      <c r="AY470" s="264" t="s">
        <v>139</v>
      </c>
    </row>
    <row r="471" s="2" customFormat="1" ht="14.4" customHeight="1">
      <c r="A471" s="38"/>
      <c r="B471" s="39"/>
      <c r="C471" s="219" t="s">
        <v>850</v>
      </c>
      <c r="D471" s="219" t="s">
        <v>142</v>
      </c>
      <c r="E471" s="220" t="s">
        <v>873</v>
      </c>
      <c r="F471" s="221" t="s">
        <v>874</v>
      </c>
      <c r="G471" s="222" t="s">
        <v>173</v>
      </c>
      <c r="H471" s="223">
        <v>8.2799999999999994</v>
      </c>
      <c r="I471" s="224"/>
      <c r="J471" s="225">
        <f>ROUND(I471*H471,2)</f>
        <v>0</v>
      </c>
      <c r="K471" s="221" t="s">
        <v>146</v>
      </c>
      <c r="L471" s="44"/>
      <c r="M471" s="226" t="s">
        <v>1</v>
      </c>
      <c r="N471" s="227" t="s">
        <v>40</v>
      </c>
      <c r="O471" s="92"/>
      <c r="P471" s="228">
        <f>O471*H471</f>
        <v>0</v>
      </c>
      <c r="Q471" s="228">
        <v>0</v>
      </c>
      <c r="R471" s="228">
        <f>Q471*H471</f>
        <v>0</v>
      </c>
      <c r="S471" s="228">
        <v>0.035299999999999998</v>
      </c>
      <c r="T471" s="229">
        <f>S471*H471</f>
        <v>0.29228399999999999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0" t="s">
        <v>185</v>
      </c>
      <c r="AT471" s="230" t="s">
        <v>142</v>
      </c>
      <c r="AU471" s="230" t="s">
        <v>83</v>
      </c>
      <c r="AY471" s="17" t="s">
        <v>139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7" t="s">
        <v>147</v>
      </c>
      <c r="BK471" s="231">
        <f>ROUND(I471*H471,2)</f>
        <v>0</v>
      </c>
      <c r="BL471" s="17" t="s">
        <v>185</v>
      </c>
      <c r="BM471" s="230" t="s">
        <v>875</v>
      </c>
    </row>
    <row r="472" s="14" customFormat="1">
      <c r="A472" s="14"/>
      <c r="B472" s="243"/>
      <c r="C472" s="244"/>
      <c r="D472" s="234" t="s">
        <v>148</v>
      </c>
      <c r="E472" s="245" t="s">
        <v>1</v>
      </c>
      <c r="F472" s="246" t="s">
        <v>876</v>
      </c>
      <c r="G472" s="244"/>
      <c r="H472" s="247">
        <v>8.2799999999999994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148</v>
      </c>
      <c r="AU472" s="253" t="s">
        <v>83</v>
      </c>
      <c r="AV472" s="14" t="s">
        <v>83</v>
      </c>
      <c r="AW472" s="14" t="s">
        <v>30</v>
      </c>
      <c r="AX472" s="14" t="s">
        <v>73</v>
      </c>
      <c r="AY472" s="253" t="s">
        <v>139</v>
      </c>
    </row>
    <row r="473" s="15" customFormat="1">
      <c r="A473" s="15"/>
      <c r="B473" s="254"/>
      <c r="C473" s="255"/>
      <c r="D473" s="234" t="s">
        <v>148</v>
      </c>
      <c r="E473" s="256" t="s">
        <v>1</v>
      </c>
      <c r="F473" s="257" t="s">
        <v>153</v>
      </c>
      <c r="G473" s="255"/>
      <c r="H473" s="258">
        <v>8.2799999999999994</v>
      </c>
      <c r="I473" s="259"/>
      <c r="J473" s="255"/>
      <c r="K473" s="255"/>
      <c r="L473" s="260"/>
      <c r="M473" s="261"/>
      <c r="N473" s="262"/>
      <c r="O473" s="262"/>
      <c r="P473" s="262"/>
      <c r="Q473" s="262"/>
      <c r="R473" s="262"/>
      <c r="S473" s="262"/>
      <c r="T473" s="263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4" t="s">
        <v>148</v>
      </c>
      <c r="AU473" s="264" t="s">
        <v>83</v>
      </c>
      <c r="AV473" s="15" t="s">
        <v>147</v>
      </c>
      <c r="AW473" s="15" t="s">
        <v>30</v>
      </c>
      <c r="AX473" s="15" t="s">
        <v>81</v>
      </c>
      <c r="AY473" s="264" t="s">
        <v>139</v>
      </c>
    </row>
    <row r="474" s="2" customFormat="1" ht="37.8" customHeight="1">
      <c r="A474" s="38"/>
      <c r="B474" s="39"/>
      <c r="C474" s="219" t="s">
        <v>877</v>
      </c>
      <c r="D474" s="219" t="s">
        <v>142</v>
      </c>
      <c r="E474" s="220" t="s">
        <v>878</v>
      </c>
      <c r="F474" s="221" t="s">
        <v>879</v>
      </c>
      <c r="G474" s="222" t="s">
        <v>173</v>
      </c>
      <c r="H474" s="223">
        <v>108.7</v>
      </c>
      <c r="I474" s="224"/>
      <c r="J474" s="225">
        <f>ROUND(I474*H474,2)</f>
        <v>0</v>
      </c>
      <c r="K474" s="221" t="s">
        <v>146</v>
      </c>
      <c r="L474" s="44"/>
      <c r="M474" s="226" t="s">
        <v>1</v>
      </c>
      <c r="N474" s="227" t="s">
        <v>40</v>
      </c>
      <c r="O474" s="92"/>
      <c r="P474" s="228">
        <f>O474*H474</f>
        <v>0</v>
      </c>
      <c r="Q474" s="228">
        <v>0.0063</v>
      </c>
      <c r="R474" s="228">
        <f>Q474*H474</f>
        <v>0.68481000000000003</v>
      </c>
      <c r="S474" s="228">
        <v>0</v>
      </c>
      <c r="T474" s="229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0" t="s">
        <v>185</v>
      </c>
      <c r="AT474" s="230" t="s">
        <v>142</v>
      </c>
      <c r="AU474" s="230" t="s">
        <v>83</v>
      </c>
      <c r="AY474" s="17" t="s">
        <v>139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7" t="s">
        <v>147</v>
      </c>
      <c r="BK474" s="231">
        <f>ROUND(I474*H474,2)</f>
        <v>0</v>
      </c>
      <c r="BL474" s="17" t="s">
        <v>185</v>
      </c>
      <c r="BM474" s="230" t="s">
        <v>880</v>
      </c>
    </row>
    <row r="475" s="2" customFormat="1" ht="24.15" customHeight="1">
      <c r="A475" s="38"/>
      <c r="B475" s="39"/>
      <c r="C475" s="265" t="s">
        <v>881</v>
      </c>
      <c r="D475" s="265" t="s">
        <v>227</v>
      </c>
      <c r="E475" s="266" t="s">
        <v>882</v>
      </c>
      <c r="F475" s="267" t="s">
        <v>883</v>
      </c>
      <c r="G475" s="268" t="s">
        <v>173</v>
      </c>
      <c r="H475" s="269">
        <v>126.53</v>
      </c>
      <c r="I475" s="270"/>
      <c r="J475" s="271">
        <f>ROUND(I475*H475,2)</f>
        <v>0</v>
      </c>
      <c r="K475" s="267" t="s">
        <v>146</v>
      </c>
      <c r="L475" s="272"/>
      <c r="M475" s="273" t="s">
        <v>1</v>
      </c>
      <c r="N475" s="274" t="s">
        <v>40</v>
      </c>
      <c r="O475" s="92"/>
      <c r="P475" s="228">
        <f>O475*H475</f>
        <v>0</v>
      </c>
      <c r="Q475" s="228">
        <v>0.017999999999999999</v>
      </c>
      <c r="R475" s="228">
        <f>Q475*H475</f>
        <v>2.2775399999999997</v>
      </c>
      <c r="S475" s="228">
        <v>0</v>
      </c>
      <c r="T475" s="229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0" t="s">
        <v>213</v>
      </c>
      <c r="AT475" s="230" t="s">
        <v>227</v>
      </c>
      <c r="AU475" s="230" t="s">
        <v>83</v>
      </c>
      <c r="AY475" s="17" t="s">
        <v>139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7" t="s">
        <v>147</v>
      </c>
      <c r="BK475" s="231">
        <f>ROUND(I475*H475,2)</f>
        <v>0</v>
      </c>
      <c r="BL475" s="17" t="s">
        <v>185</v>
      </c>
      <c r="BM475" s="230" t="s">
        <v>884</v>
      </c>
    </row>
    <row r="476" s="2" customFormat="1" ht="24.15" customHeight="1">
      <c r="A476" s="38"/>
      <c r="B476" s="39"/>
      <c r="C476" s="219" t="s">
        <v>885</v>
      </c>
      <c r="D476" s="219" t="s">
        <v>142</v>
      </c>
      <c r="E476" s="220" t="s">
        <v>886</v>
      </c>
      <c r="F476" s="221" t="s">
        <v>887</v>
      </c>
      <c r="G476" s="222" t="s">
        <v>145</v>
      </c>
      <c r="H476" s="223">
        <v>209.15000000000001</v>
      </c>
      <c r="I476" s="224"/>
      <c r="J476" s="225">
        <f>ROUND(I476*H476,2)</f>
        <v>0</v>
      </c>
      <c r="K476" s="221" t="s">
        <v>146</v>
      </c>
      <c r="L476" s="44"/>
      <c r="M476" s="226" t="s">
        <v>1</v>
      </c>
      <c r="N476" s="227" t="s">
        <v>40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0" t="s">
        <v>185</v>
      </c>
      <c r="AT476" s="230" t="s">
        <v>142</v>
      </c>
      <c r="AU476" s="230" t="s">
        <v>83</v>
      </c>
      <c r="AY476" s="17" t="s">
        <v>139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7" t="s">
        <v>147</v>
      </c>
      <c r="BK476" s="231">
        <f>ROUND(I476*H476,2)</f>
        <v>0</v>
      </c>
      <c r="BL476" s="17" t="s">
        <v>185</v>
      </c>
      <c r="BM476" s="230" t="s">
        <v>888</v>
      </c>
    </row>
    <row r="477" s="2" customFormat="1" ht="24.15" customHeight="1">
      <c r="A477" s="38"/>
      <c r="B477" s="39"/>
      <c r="C477" s="219" t="s">
        <v>859</v>
      </c>
      <c r="D477" s="219" t="s">
        <v>142</v>
      </c>
      <c r="E477" s="220" t="s">
        <v>889</v>
      </c>
      <c r="F477" s="221" t="s">
        <v>890</v>
      </c>
      <c r="G477" s="222" t="s">
        <v>173</v>
      </c>
      <c r="H477" s="223">
        <v>108.7</v>
      </c>
      <c r="I477" s="224"/>
      <c r="J477" s="225">
        <f>ROUND(I477*H477,2)</f>
        <v>0</v>
      </c>
      <c r="K477" s="221" t="s">
        <v>146</v>
      </c>
      <c r="L477" s="44"/>
      <c r="M477" s="226" t="s">
        <v>1</v>
      </c>
      <c r="N477" s="227" t="s">
        <v>40</v>
      </c>
      <c r="O477" s="92"/>
      <c r="P477" s="228">
        <f>O477*H477</f>
        <v>0</v>
      </c>
      <c r="Q477" s="228">
        <v>5.0000000000000002E-05</v>
      </c>
      <c r="R477" s="228">
        <f>Q477*H477</f>
        <v>0.0054350000000000006</v>
      </c>
      <c r="S477" s="228">
        <v>0</v>
      </c>
      <c r="T477" s="229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0" t="s">
        <v>185</v>
      </c>
      <c r="AT477" s="230" t="s">
        <v>142</v>
      </c>
      <c r="AU477" s="230" t="s">
        <v>83</v>
      </c>
      <c r="AY477" s="17" t="s">
        <v>139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7" t="s">
        <v>147</v>
      </c>
      <c r="BK477" s="231">
        <f>ROUND(I477*H477,2)</f>
        <v>0</v>
      </c>
      <c r="BL477" s="17" t="s">
        <v>185</v>
      </c>
      <c r="BM477" s="230" t="s">
        <v>891</v>
      </c>
    </row>
    <row r="478" s="2" customFormat="1" ht="24.15" customHeight="1">
      <c r="A478" s="38"/>
      <c r="B478" s="39"/>
      <c r="C478" s="219" t="s">
        <v>892</v>
      </c>
      <c r="D478" s="219" t="s">
        <v>142</v>
      </c>
      <c r="E478" s="220" t="s">
        <v>893</v>
      </c>
      <c r="F478" s="221" t="s">
        <v>894</v>
      </c>
      <c r="G478" s="222" t="s">
        <v>162</v>
      </c>
      <c r="H478" s="223">
        <v>2.278</v>
      </c>
      <c r="I478" s="224"/>
      <c r="J478" s="225">
        <f>ROUND(I478*H478,2)</f>
        <v>0</v>
      </c>
      <c r="K478" s="221" t="s">
        <v>146</v>
      </c>
      <c r="L478" s="44"/>
      <c r="M478" s="226" t="s">
        <v>1</v>
      </c>
      <c r="N478" s="227" t="s">
        <v>40</v>
      </c>
      <c r="O478" s="92"/>
      <c r="P478" s="228">
        <f>O478*H478</f>
        <v>0</v>
      </c>
      <c r="Q478" s="228">
        <v>0</v>
      </c>
      <c r="R478" s="228">
        <f>Q478*H478</f>
        <v>0</v>
      </c>
      <c r="S478" s="228">
        <v>0</v>
      </c>
      <c r="T478" s="229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0" t="s">
        <v>185</v>
      </c>
      <c r="AT478" s="230" t="s">
        <v>142</v>
      </c>
      <c r="AU478" s="230" t="s">
        <v>83</v>
      </c>
      <c r="AY478" s="17" t="s">
        <v>139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7" t="s">
        <v>147</v>
      </c>
      <c r="BK478" s="231">
        <f>ROUND(I478*H478,2)</f>
        <v>0</v>
      </c>
      <c r="BL478" s="17" t="s">
        <v>185</v>
      </c>
      <c r="BM478" s="230" t="s">
        <v>895</v>
      </c>
    </row>
    <row r="479" s="12" customFormat="1" ht="22.8" customHeight="1">
      <c r="A479" s="12"/>
      <c r="B479" s="203"/>
      <c r="C479" s="204"/>
      <c r="D479" s="205" t="s">
        <v>72</v>
      </c>
      <c r="E479" s="217" t="s">
        <v>896</v>
      </c>
      <c r="F479" s="217" t="s">
        <v>897</v>
      </c>
      <c r="G479" s="204"/>
      <c r="H479" s="204"/>
      <c r="I479" s="207"/>
      <c r="J479" s="218">
        <f>BK479</f>
        <v>0</v>
      </c>
      <c r="K479" s="204"/>
      <c r="L479" s="209"/>
      <c r="M479" s="210"/>
      <c r="N479" s="211"/>
      <c r="O479" s="211"/>
      <c r="P479" s="212">
        <f>SUM(P480:P489)</f>
        <v>0</v>
      </c>
      <c r="Q479" s="211"/>
      <c r="R479" s="212">
        <f>SUM(R480:R489)</f>
        <v>0</v>
      </c>
      <c r="S479" s="211"/>
      <c r="T479" s="213">
        <f>SUM(T480:T489)</f>
        <v>2.4950869999999998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4" t="s">
        <v>83</v>
      </c>
      <c r="AT479" s="215" t="s">
        <v>72</v>
      </c>
      <c r="AU479" s="215" t="s">
        <v>81</v>
      </c>
      <c r="AY479" s="214" t="s">
        <v>139</v>
      </c>
      <c r="BK479" s="216">
        <f>SUM(BK480:BK489)</f>
        <v>0</v>
      </c>
    </row>
    <row r="480" s="2" customFormat="1" ht="24.15" customHeight="1">
      <c r="A480" s="38"/>
      <c r="B480" s="39"/>
      <c r="C480" s="219" t="s">
        <v>862</v>
      </c>
      <c r="D480" s="219" t="s">
        <v>142</v>
      </c>
      <c r="E480" s="220" t="s">
        <v>898</v>
      </c>
      <c r="F480" s="221" t="s">
        <v>899</v>
      </c>
      <c r="G480" s="222" t="s">
        <v>173</v>
      </c>
      <c r="H480" s="223">
        <v>18.73</v>
      </c>
      <c r="I480" s="224"/>
      <c r="J480" s="225">
        <f>ROUND(I480*H480,2)</f>
        <v>0</v>
      </c>
      <c r="K480" s="221" t="s">
        <v>146</v>
      </c>
      <c r="L480" s="44"/>
      <c r="M480" s="226" t="s">
        <v>1</v>
      </c>
      <c r="N480" s="227" t="s">
        <v>40</v>
      </c>
      <c r="O480" s="92"/>
      <c r="P480" s="228">
        <f>O480*H480</f>
        <v>0</v>
      </c>
      <c r="Q480" s="228">
        <v>0</v>
      </c>
      <c r="R480" s="228">
        <f>Q480*H480</f>
        <v>0</v>
      </c>
      <c r="S480" s="228">
        <v>0.081500000000000003</v>
      </c>
      <c r="T480" s="229">
        <f>S480*H480</f>
        <v>1.5264950000000002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0" t="s">
        <v>185</v>
      </c>
      <c r="AT480" s="230" t="s">
        <v>142</v>
      </c>
      <c r="AU480" s="230" t="s">
        <v>83</v>
      </c>
      <c r="AY480" s="17" t="s">
        <v>139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7" t="s">
        <v>147</v>
      </c>
      <c r="BK480" s="231">
        <f>ROUND(I480*H480,2)</f>
        <v>0</v>
      </c>
      <c r="BL480" s="17" t="s">
        <v>185</v>
      </c>
      <c r="BM480" s="230" t="s">
        <v>900</v>
      </c>
    </row>
    <row r="481" s="2" customFormat="1" ht="14.4" customHeight="1">
      <c r="A481" s="38"/>
      <c r="B481" s="39"/>
      <c r="C481" s="219" t="s">
        <v>901</v>
      </c>
      <c r="D481" s="219" t="s">
        <v>142</v>
      </c>
      <c r="E481" s="220" t="s">
        <v>902</v>
      </c>
      <c r="F481" s="221" t="s">
        <v>903</v>
      </c>
      <c r="G481" s="222" t="s">
        <v>173</v>
      </c>
      <c r="H481" s="223">
        <v>35.609999999999999</v>
      </c>
      <c r="I481" s="224"/>
      <c r="J481" s="225">
        <f>ROUND(I481*H481,2)</f>
        <v>0</v>
      </c>
      <c r="K481" s="221" t="s">
        <v>146</v>
      </c>
      <c r="L481" s="44"/>
      <c r="M481" s="226" t="s">
        <v>1</v>
      </c>
      <c r="N481" s="227" t="s">
        <v>40</v>
      </c>
      <c r="O481" s="92"/>
      <c r="P481" s="228">
        <f>O481*H481</f>
        <v>0</v>
      </c>
      <c r="Q481" s="228">
        <v>0</v>
      </c>
      <c r="R481" s="228">
        <f>Q481*H481</f>
        <v>0</v>
      </c>
      <c r="S481" s="228">
        <v>0.027199999999999998</v>
      </c>
      <c r="T481" s="229">
        <f>S481*H481</f>
        <v>0.9685919999999999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0" t="s">
        <v>185</v>
      </c>
      <c r="AT481" s="230" t="s">
        <v>142</v>
      </c>
      <c r="AU481" s="230" t="s">
        <v>83</v>
      </c>
      <c r="AY481" s="17" t="s">
        <v>139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7" t="s">
        <v>147</v>
      </c>
      <c r="BK481" s="231">
        <f>ROUND(I481*H481,2)</f>
        <v>0</v>
      </c>
      <c r="BL481" s="17" t="s">
        <v>185</v>
      </c>
      <c r="BM481" s="230" t="s">
        <v>904</v>
      </c>
    </row>
    <row r="482" s="13" customFormat="1">
      <c r="A482" s="13"/>
      <c r="B482" s="232"/>
      <c r="C482" s="233"/>
      <c r="D482" s="234" t="s">
        <v>148</v>
      </c>
      <c r="E482" s="235" t="s">
        <v>1</v>
      </c>
      <c r="F482" s="236" t="s">
        <v>905</v>
      </c>
      <c r="G482" s="233"/>
      <c r="H482" s="235" t="s">
        <v>1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148</v>
      </c>
      <c r="AU482" s="242" t="s">
        <v>83</v>
      </c>
      <c r="AV482" s="13" t="s">
        <v>81</v>
      </c>
      <c r="AW482" s="13" t="s">
        <v>30</v>
      </c>
      <c r="AX482" s="13" t="s">
        <v>73</v>
      </c>
      <c r="AY482" s="242" t="s">
        <v>139</v>
      </c>
    </row>
    <row r="483" s="14" customFormat="1">
      <c r="A483" s="14"/>
      <c r="B483" s="243"/>
      <c r="C483" s="244"/>
      <c r="D483" s="234" t="s">
        <v>148</v>
      </c>
      <c r="E483" s="245" t="s">
        <v>1</v>
      </c>
      <c r="F483" s="246" t="s">
        <v>906</v>
      </c>
      <c r="G483" s="244"/>
      <c r="H483" s="247">
        <v>8.9100000000000001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3" t="s">
        <v>148</v>
      </c>
      <c r="AU483" s="253" t="s">
        <v>83</v>
      </c>
      <c r="AV483" s="14" t="s">
        <v>83</v>
      </c>
      <c r="AW483" s="14" t="s">
        <v>30</v>
      </c>
      <c r="AX483" s="14" t="s">
        <v>73</v>
      </c>
      <c r="AY483" s="253" t="s">
        <v>139</v>
      </c>
    </row>
    <row r="484" s="13" customFormat="1">
      <c r="A484" s="13"/>
      <c r="B484" s="232"/>
      <c r="C484" s="233"/>
      <c r="D484" s="234" t="s">
        <v>148</v>
      </c>
      <c r="E484" s="235" t="s">
        <v>1</v>
      </c>
      <c r="F484" s="236" t="s">
        <v>907</v>
      </c>
      <c r="G484" s="233"/>
      <c r="H484" s="235" t="s">
        <v>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148</v>
      </c>
      <c r="AU484" s="242" t="s">
        <v>83</v>
      </c>
      <c r="AV484" s="13" t="s">
        <v>81</v>
      </c>
      <c r="AW484" s="13" t="s">
        <v>30</v>
      </c>
      <c r="AX484" s="13" t="s">
        <v>73</v>
      </c>
      <c r="AY484" s="242" t="s">
        <v>139</v>
      </c>
    </row>
    <row r="485" s="14" customFormat="1">
      <c r="A485" s="14"/>
      <c r="B485" s="243"/>
      <c r="C485" s="244"/>
      <c r="D485" s="234" t="s">
        <v>148</v>
      </c>
      <c r="E485" s="245" t="s">
        <v>1</v>
      </c>
      <c r="F485" s="246" t="s">
        <v>908</v>
      </c>
      <c r="G485" s="244"/>
      <c r="H485" s="247">
        <v>6.9000000000000004</v>
      </c>
      <c r="I485" s="248"/>
      <c r="J485" s="244"/>
      <c r="K485" s="244"/>
      <c r="L485" s="249"/>
      <c r="M485" s="250"/>
      <c r="N485" s="251"/>
      <c r="O485" s="251"/>
      <c r="P485" s="251"/>
      <c r="Q485" s="251"/>
      <c r="R485" s="251"/>
      <c r="S485" s="251"/>
      <c r="T485" s="25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3" t="s">
        <v>148</v>
      </c>
      <c r="AU485" s="253" t="s">
        <v>83</v>
      </c>
      <c r="AV485" s="14" t="s">
        <v>83</v>
      </c>
      <c r="AW485" s="14" t="s">
        <v>30</v>
      </c>
      <c r="AX485" s="14" t="s">
        <v>73</v>
      </c>
      <c r="AY485" s="253" t="s">
        <v>139</v>
      </c>
    </row>
    <row r="486" s="13" customFormat="1">
      <c r="A486" s="13"/>
      <c r="B486" s="232"/>
      <c r="C486" s="233"/>
      <c r="D486" s="234" t="s">
        <v>148</v>
      </c>
      <c r="E486" s="235" t="s">
        <v>1</v>
      </c>
      <c r="F486" s="236" t="s">
        <v>909</v>
      </c>
      <c r="G486" s="233"/>
      <c r="H486" s="235" t="s">
        <v>1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148</v>
      </c>
      <c r="AU486" s="242" t="s">
        <v>83</v>
      </c>
      <c r="AV486" s="13" t="s">
        <v>81</v>
      </c>
      <c r="AW486" s="13" t="s">
        <v>30</v>
      </c>
      <c r="AX486" s="13" t="s">
        <v>73</v>
      </c>
      <c r="AY486" s="242" t="s">
        <v>139</v>
      </c>
    </row>
    <row r="487" s="14" customFormat="1">
      <c r="A487" s="14"/>
      <c r="B487" s="243"/>
      <c r="C487" s="244"/>
      <c r="D487" s="234" t="s">
        <v>148</v>
      </c>
      <c r="E487" s="245" t="s">
        <v>1</v>
      </c>
      <c r="F487" s="246" t="s">
        <v>910</v>
      </c>
      <c r="G487" s="244"/>
      <c r="H487" s="247">
        <v>19.800000000000001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148</v>
      </c>
      <c r="AU487" s="253" t="s">
        <v>83</v>
      </c>
      <c r="AV487" s="14" t="s">
        <v>83</v>
      </c>
      <c r="AW487" s="14" t="s">
        <v>30</v>
      </c>
      <c r="AX487" s="14" t="s">
        <v>73</v>
      </c>
      <c r="AY487" s="253" t="s">
        <v>139</v>
      </c>
    </row>
    <row r="488" s="15" customFormat="1">
      <c r="A488" s="15"/>
      <c r="B488" s="254"/>
      <c r="C488" s="255"/>
      <c r="D488" s="234" t="s">
        <v>148</v>
      </c>
      <c r="E488" s="256" t="s">
        <v>1</v>
      </c>
      <c r="F488" s="257" t="s">
        <v>153</v>
      </c>
      <c r="G488" s="255"/>
      <c r="H488" s="258">
        <v>35.609999999999999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4" t="s">
        <v>148</v>
      </c>
      <c r="AU488" s="264" t="s">
        <v>83</v>
      </c>
      <c r="AV488" s="15" t="s">
        <v>147</v>
      </c>
      <c r="AW488" s="15" t="s">
        <v>30</v>
      </c>
      <c r="AX488" s="15" t="s">
        <v>81</v>
      </c>
      <c r="AY488" s="264" t="s">
        <v>139</v>
      </c>
    </row>
    <row r="489" s="2" customFormat="1" ht="24.15" customHeight="1">
      <c r="A489" s="38"/>
      <c r="B489" s="39"/>
      <c r="C489" s="219" t="s">
        <v>866</v>
      </c>
      <c r="D489" s="219" t="s">
        <v>142</v>
      </c>
      <c r="E489" s="220" t="s">
        <v>911</v>
      </c>
      <c r="F489" s="221" t="s">
        <v>912</v>
      </c>
      <c r="G489" s="222" t="s">
        <v>162</v>
      </c>
      <c r="H489" s="223">
        <v>0.27500000000000002</v>
      </c>
      <c r="I489" s="224"/>
      <c r="J489" s="225">
        <f>ROUND(I489*H489,2)</f>
        <v>0</v>
      </c>
      <c r="K489" s="221" t="s">
        <v>146</v>
      </c>
      <c r="L489" s="44"/>
      <c r="M489" s="226" t="s">
        <v>1</v>
      </c>
      <c r="N489" s="227" t="s">
        <v>40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30" t="s">
        <v>185</v>
      </c>
      <c r="AT489" s="230" t="s">
        <v>142</v>
      </c>
      <c r="AU489" s="230" t="s">
        <v>83</v>
      </c>
      <c r="AY489" s="17" t="s">
        <v>139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7" t="s">
        <v>147</v>
      </c>
      <c r="BK489" s="231">
        <f>ROUND(I489*H489,2)</f>
        <v>0</v>
      </c>
      <c r="BL489" s="17" t="s">
        <v>185</v>
      </c>
      <c r="BM489" s="230" t="s">
        <v>913</v>
      </c>
    </row>
    <row r="490" s="12" customFormat="1" ht="22.8" customHeight="1">
      <c r="A490" s="12"/>
      <c r="B490" s="203"/>
      <c r="C490" s="204"/>
      <c r="D490" s="205" t="s">
        <v>72</v>
      </c>
      <c r="E490" s="217" t="s">
        <v>914</v>
      </c>
      <c r="F490" s="217" t="s">
        <v>915</v>
      </c>
      <c r="G490" s="204"/>
      <c r="H490" s="204"/>
      <c r="I490" s="207"/>
      <c r="J490" s="218">
        <f>BK490</f>
        <v>0</v>
      </c>
      <c r="K490" s="204"/>
      <c r="L490" s="209"/>
      <c r="M490" s="210"/>
      <c r="N490" s="211"/>
      <c r="O490" s="211"/>
      <c r="P490" s="212">
        <f>SUM(P491:P509)</f>
        <v>0</v>
      </c>
      <c r="Q490" s="211"/>
      <c r="R490" s="212">
        <f>SUM(R491:R509)</f>
        <v>0.035435000000000001</v>
      </c>
      <c r="S490" s="211"/>
      <c r="T490" s="213">
        <f>SUM(T491:T509)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4" t="s">
        <v>83</v>
      </c>
      <c r="AT490" s="215" t="s">
        <v>72</v>
      </c>
      <c r="AU490" s="215" t="s">
        <v>81</v>
      </c>
      <c r="AY490" s="214" t="s">
        <v>139</v>
      </c>
      <c r="BK490" s="216">
        <f>SUM(BK491:BK509)</f>
        <v>0</v>
      </c>
    </row>
    <row r="491" s="2" customFormat="1" ht="24.15" customHeight="1">
      <c r="A491" s="38"/>
      <c r="B491" s="39"/>
      <c r="C491" s="219" t="s">
        <v>916</v>
      </c>
      <c r="D491" s="219" t="s">
        <v>142</v>
      </c>
      <c r="E491" s="220" t="s">
        <v>917</v>
      </c>
      <c r="F491" s="221" t="s">
        <v>918</v>
      </c>
      <c r="G491" s="222" t="s">
        <v>173</v>
      </c>
      <c r="H491" s="223">
        <v>34.740000000000002</v>
      </c>
      <c r="I491" s="224"/>
      <c r="J491" s="225">
        <f>ROUND(I491*H491,2)</f>
        <v>0</v>
      </c>
      <c r="K491" s="221" t="s">
        <v>146</v>
      </c>
      <c r="L491" s="44"/>
      <c r="M491" s="226" t="s">
        <v>1</v>
      </c>
      <c r="N491" s="227" t="s">
        <v>40</v>
      </c>
      <c r="O491" s="92"/>
      <c r="P491" s="228">
        <f>O491*H491</f>
        <v>0</v>
      </c>
      <c r="Q491" s="228">
        <v>0.00021000000000000001</v>
      </c>
      <c r="R491" s="228">
        <f>Q491*H491</f>
        <v>0.0072954000000000005</v>
      </c>
      <c r="S491" s="228">
        <v>0</v>
      </c>
      <c r="T491" s="229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30" t="s">
        <v>185</v>
      </c>
      <c r="AT491" s="230" t="s">
        <v>142</v>
      </c>
      <c r="AU491" s="230" t="s">
        <v>83</v>
      </c>
      <c r="AY491" s="17" t="s">
        <v>139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7" t="s">
        <v>147</v>
      </c>
      <c r="BK491" s="231">
        <f>ROUND(I491*H491,2)</f>
        <v>0</v>
      </c>
      <c r="BL491" s="17" t="s">
        <v>185</v>
      </c>
      <c r="BM491" s="230" t="s">
        <v>919</v>
      </c>
    </row>
    <row r="492" s="2" customFormat="1" ht="24.15" customHeight="1">
      <c r="A492" s="38"/>
      <c r="B492" s="39"/>
      <c r="C492" s="219" t="s">
        <v>875</v>
      </c>
      <c r="D492" s="219" t="s">
        <v>142</v>
      </c>
      <c r="E492" s="220" t="s">
        <v>920</v>
      </c>
      <c r="F492" s="221" t="s">
        <v>921</v>
      </c>
      <c r="G492" s="222" t="s">
        <v>173</v>
      </c>
      <c r="H492" s="223">
        <v>11.9</v>
      </c>
      <c r="I492" s="224"/>
      <c r="J492" s="225">
        <f>ROUND(I492*H492,2)</f>
        <v>0</v>
      </c>
      <c r="K492" s="221" t="s">
        <v>146</v>
      </c>
      <c r="L492" s="44"/>
      <c r="M492" s="226" t="s">
        <v>1</v>
      </c>
      <c r="N492" s="227" t="s">
        <v>40</v>
      </c>
      <c r="O492" s="92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0" t="s">
        <v>185</v>
      </c>
      <c r="AT492" s="230" t="s">
        <v>142</v>
      </c>
      <c r="AU492" s="230" t="s">
        <v>83</v>
      </c>
      <c r="AY492" s="17" t="s">
        <v>139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7" t="s">
        <v>147</v>
      </c>
      <c r="BK492" s="231">
        <f>ROUND(I492*H492,2)</f>
        <v>0</v>
      </c>
      <c r="BL492" s="17" t="s">
        <v>185</v>
      </c>
      <c r="BM492" s="230" t="s">
        <v>922</v>
      </c>
    </row>
    <row r="493" s="13" customFormat="1">
      <c r="A493" s="13"/>
      <c r="B493" s="232"/>
      <c r="C493" s="233"/>
      <c r="D493" s="234" t="s">
        <v>148</v>
      </c>
      <c r="E493" s="235" t="s">
        <v>1</v>
      </c>
      <c r="F493" s="236" t="s">
        <v>923</v>
      </c>
      <c r="G493" s="233"/>
      <c r="H493" s="235" t="s">
        <v>1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148</v>
      </c>
      <c r="AU493" s="242" t="s">
        <v>83</v>
      </c>
      <c r="AV493" s="13" t="s">
        <v>81</v>
      </c>
      <c r="AW493" s="13" t="s">
        <v>30</v>
      </c>
      <c r="AX493" s="13" t="s">
        <v>73</v>
      </c>
      <c r="AY493" s="242" t="s">
        <v>139</v>
      </c>
    </row>
    <row r="494" s="14" customFormat="1">
      <c r="A494" s="14"/>
      <c r="B494" s="243"/>
      <c r="C494" s="244"/>
      <c r="D494" s="234" t="s">
        <v>148</v>
      </c>
      <c r="E494" s="245" t="s">
        <v>1</v>
      </c>
      <c r="F494" s="246" t="s">
        <v>924</v>
      </c>
      <c r="G494" s="244"/>
      <c r="H494" s="247">
        <v>6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148</v>
      </c>
      <c r="AU494" s="253" t="s">
        <v>83</v>
      </c>
      <c r="AV494" s="14" t="s">
        <v>83</v>
      </c>
      <c r="AW494" s="14" t="s">
        <v>30</v>
      </c>
      <c r="AX494" s="14" t="s">
        <v>73</v>
      </c>
      <c r="AY494" s="253" t="s">
        <v>139</v>
      </c>
    </row>
    <row r="495" s="13" customFormat="1">
      <c r="A495" s="13"/>
      <c r="B495" s="232"/>
      <c r="C495" s="233"/>
      <c r="D495" s="234" t="s">
        <v>148</v>
      </c>
      <c r="E495" s="235" t="s">
        <v>1</v>
      </c>
      <c r="F495" s="236" t="s">
        <v>925</v>
      </c>
      <c r="G495" s="233"/>
      <c r="H495" s="235" t="s">
        <v>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148</v>
      </c>
      <c r="AU495" s="242" t="s">
        <v>83</v>
      </c>
      <c r="AV495" s="13" t="s">
        <v>81</v>
      </c>
      <c r="AW495" s="13" t="s">
        <v>30</v>
      </c>
      <c r="AX495" s="13" t="s">
        <v>73</v>
      </c>
      <c r="AY495" s="242" t="s">
        <v>139</v>
      </c>
    </row>
    <row r="496" s="14" customFormat="1">
      <c r="A496" s="14"/>
      <c r="B496" s="243"/>
      <c r="C496" s="244"/>
      <c r="D496" s="234" t="s">
        <v>148</v>
      </c>
      <c r="E496" s="245" t="s">
        <v>1</v>
      </c>
      <c r="F496" s="246" t="s">
        <v>926</v>
      </c>
      <c r="G496" s="244"/>
      <c r="H496" s="247">
        <v>4.6200000000000001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148</v>
      </c>
      <c r="AU496" s="253" t="s">
        <v>83</v>
      </c>
      <c r="AV496" s="14" t="s">
        <v>83</v>
      </c>
      <c r="AW496" s="14" t="s">
        <v>30</v>
      </c>
      <c r="AX496" s="14" t="s">
        <v>73</v>
      </c>
      <c r="AY496" s="253" t="s">
        <v>139</v>
      </c>
    </row>
    <row r="497" s="13" customFormat="1">
      <c r="A497" s="13"/>
      <c r="B497" s="232"/>
      <c r="C497" s="233"/>
      <c r="D497" s="234" t="s">
        <v>148</v>
      </c>
      <c r="E497" s="235" t="s">
        <v>1</v>
      </c>
      <c r="F497" s="236" t="s">
        <v>927</v>
      </c>
      <c r="G497" s="233"/>
      <c r="H497" s="235" t="s">
        <v>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148</v>
      </c>
      <c r="AU497" s="242" t="s">
        <v>83</v>
      </c>
      <c r="AV497" s="13" t="s">
        <v>81</v>
      </c>
      <c r="AW497" s="13" t="s">
        <v>30</v>
      </c>
      <c r="AX497" s="13" t="s">
        <v>73</v>
      </c>
      <c r="AY497" s="242" t="s">
        <v>139</v>
      </c>
    </row>
    <row r="498" s="14" customFormat="1">
      <c r="A498" s="14"/>
      <c r="B498" s="243"/>
      <c r="C498" s="244"/>
      <c r="D498" s="234" t="s">
        <v>148</v>
      </c>
      <c r="E498" s="245" t="s">
        <v>1</v>
      </c>
      <c r="F498" s="246" t="s">
        <v>928</v>
      </c>
      <c r="G498" s="244"/>
      <c r="H498" s="247">
        <v>1.28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148</v>
      </c>
      <c r="AU498" s="253" t="s">
        <v>83</v>
      </c>
      <c r="AV498" s="14" t="s">
        <v>83</v>
      </c>
      <c r="AW498" s="14" t="s">
        <v>30</v>
      </c>
      <c r="AX498" s="14" t="s">
        <v>73</v>
      </c>
      <c r="AY498" s="253" t="s">
        <v>139</v>
      </c>
    </row>
    <row r="499" s="15" customFormat="1">
      <c r="A499" s="15"/>
      <c r="B499" s="254"/>
      <c r="C499" s="255"/>
      <c r="D499" s="234" t="s">
        <v>148</v>
      </c>
      <c r="E499" s="256" t="s">
        <v>1</v>
      </c>
      <c r="F499" s="257" t="s">
        <v>153</v>
      </c>
      <c r="G499" s="255"/>
      <c r="H499" s="258">
        <v>11.9</v>
      </c>
      <c r="I499" s="259"/>
      <c r="J499" s="255"/>
      <c r="K499" s="255"/>
      <c r="L499" s="260"/>
      <c r="M499" s="261"/>
      <c r="N499" s="262"/>
      <c r="O499" s="262"/>
      <c r="P499" s="262"/>
      <c r="Q499" s="262"/>
      <c r="R499" s="262"/>
      <c r="S499" s="262"/>
      <c r="T499" s="263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4" t="s">
        <v>148</v>
      </c>
      <c r="AU499" s="264" t="s">
        <v>83</v>
      </c>
      <c r="AV499" s="15" t="s">
        <v>147</v>
      </c>
      <c r="AW499" s="15" t="s">
        <v>30</v>
      </c>
      <c r="AX499" s="15" t="s">
        <v>81</v>
      </c>
      <c r="AY499" s="264" t="s">
        <v>139</v>
      </c>
    </row>
    <row r="500" s="2" customFormat="1" ht="24.15" customHeight="1">
      <c r="A500" s="38"/>
      <c r="B500" s="39"/>
      <c r="C500" s="219" t="s">
        <v>929</v>
      </c>
      <c r="D500" s="219" t="s">
        <v>142</v>
      </c>
      <c r="E500" s="220" t="s">
        <v>930</v>
      </c>
      <c r="F500" s="221" t="s">
        <v>931</v>
      </c>
      <c r="G500" s="222" t="s">
        <v>173</v>
      </c>
      <c r="H500" s="223">
        <v>11.9</v>
      </c>
      <c r="I500" s="224"/>
      <c r="J500" s="225">
        <f>ROUND(I500*H500,2)</f>
        <v>0</v>
      </c>
      <c r="K500" s="221" t="s">
        <v>146</v>
      </c>
      <c r="L500" s="44"/>
      <c r="M500" s="226" t="s">
        <v>1</v>
      </c>
      <c r="N500" s="227" t="s">
        <v>40</v>
      </c>
      <c r="O500" s="92"/>
      <c r="P500" s="228">
        <f>O500*H500</f>
        <v>0</v>
      </c>
      <c r="Q500" s="228">
        <v>0.00013999999999999999</v>
      </c>
      <c r="R500" s="228">
        <f>Q500*H500</f>
        <v>0.001666</v>
      </c>
      <c r="S500" s="228">
        <v>0</v>
      </c>
      <c r="T500" s="229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0" t="s">
        <v>185</v>
      </c>
      <c r="AT500" s="230" t="s">
        <v>142</v>
      </c>
      <c r="AU500" s="230" t="s">
        <v>83</v>
      </c>
      <c r="AY500" s="17" t="s">
        <v>139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7" t="s">
        <v>147</v>
      </c>
      <c r="BK500" s="231">
        <f>ROUND(I500*H500,2)</f>
        <v>0</v>
      </c>
      <c r="BL500" s="17" t="s">
        <v>185</v>
      </c>
      <c r="BM500" s="230" t="s">
        <v>932</v>
      </c>
    </row>
    <row r="501" s="2" customFormat="1" ht="24.15" customHeight="1">
      <c r="A501" s="38"/>
      <c r="B501" s="39"/>
      <c r="C501" s="219" t="s">
        <v>880</v>
      </c>
      <c r="D501" s="219" t="s">
        <v>142</v>
      </c>
      <c r="E501" s="220" t="s">
        <v>933</v>
      </c>
      <c r="F501" s="221" t="s">
        <v>934</v>
      </c>
      <c r="G501" s="222" t="s">
        <v>173</v>
      </c>
      <c r="H501" s="223">
        <v>11.9</v>
      </c>
      <c r="I501" s="224"/>
      <c r="J501" s="225">
        <f>ROUND(I501*H501,2)</f>
        <v>0</v>
      </c>
      <c r="K501" s="221" t="s">
        <v>146</v>
      </c>
      <c r="L501" s="44"/>
      <c r="M501" s="226" t="s">
        <v>1</v>
      </c>
      <c r="N501" s="227" t="s">
        <v>40</v>
      </c>
      <c r="O501" s="92"/>
      <c r="P501" s="228">
        <f>O501*H501</f>
        <v>0</v>
      </c>
      <c r="Q501" s="228">
        <v>0.00012</v>
      </c>
      <c r="R501" s="228">
        <f>Q501*H501</f>
        <v>0.001428</v>
      </c>
      <c r="S501" s="228">
        <v>0</v>
      </c>
      <c r="T501" s="229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30" t="s">
        <v>185</v>
      </c>
      <c r="AT501" s="230" t="s">
        <v>142</v>
      </c>
      <c r="AU501" s="230" t="s">
        <v>83</v>
      </c>
      <c r="AY501" s="17" t="s">
        <v>139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7" t="s">
        <v>147</v>
      </c>
      <c r="BK501" s="231">
        <f>ROUND(I501*H501,2)</f>
        <v>0</v>
      </c>
      <c r="BL501" s="17" t="s">
        <v>185</v>
      </c>
      <c r="BM501" s="230" t="s">
        <v>935</v>
      </c>
    </row>
    <row r="502" s="2" customFormat="1" ht="24.15" customHeight="1">
      <c r="A502" s="38"/>
      <c r="B502" s="39"/>
      <c r="C502" s="219" t="s">
        <v>936</v>
      </c>
      <c r="D502" s="219" t="s">
        <v>142</v>
      </c>
      <c r="E502" s="220" t="s">
        <v>937</v>
      </c>
      <c r="F502" s="221" t="s">
        <v>938</v>
      </c>
      <c r="G502" s="222" t="s">
        <v>173</v>
      </c>
      <c r="H502" s="223">
        <v>11.9</v>
      </c>
      <c r="I502" s="224"/>
      <c r="J502" s="225">
        <f>ROUND(I502*H502,2)</f>
        <v>0</v>
      </c>
      <c r="K502" s="221" t="s">
        <v>146</v>
      </c>
      <c r="L502" s="44"/>
      <c r="M502" s="226" t="s">
        <v>1</v>
      </c>
      <c r="N502" s="227" t="s">
        <v>40</v>
      </c>
      <c r="O502" s="92"/>
      <c r="P502" s="228">
        <f>O502*H502</f>
        <v>0</v>
      </c>
      <c r="Q502" s="228">
        <v>0.00012</v>
      </c>
      <c r="R502" s="228">
        <f>Q502*H502</f>
        <v>0.001428</v>
      </c>
      <c r="S502" s="228">
        <v>0</v>
      </c>
      <c r="T502" s="229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0" t="s">
        <v>185</v>
      </c>
      <c r="AT502" s="230" t="s">
        <v>142</v>
      </c>
      <c r="AU502" s="230" t="s">
        <v>83</v>
      </c>
      <c r="AY502" s="17" t="s">
        <v>139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7" t="s">
        <v>147</v>
      </c>
      <c r="BK502" s="231">
        <f>ROUND(I502*H502,2)</f>
        <v>0</v>
      </c>
      <c r="BL502" s="17" t="s">
        <v>185</v>
      </c>
      <c r="BM502" s="230" t="s">
        <v>939</v>
      </c>
    </row>
    <row r="503" s="2" customFormat="1" ht="37.8" customHeight="1">
      <c r="A503" s="38"/>
      <c r="B503" s="39"/>
      <c r="C503" s="219" t="s">
        <v>884</v>
      </c>
      <c r="D503" s="219" t="s">
        <v>142</v>
      </c>
      <c r="E503" s="220" t="s">
        <v>940</v>
      </c>
      <c r="F503" s="221" t="s">
        <v>941</v>
      </c>
      <c r="G503" s="222" t="s">
        <v>167</v>
      </c>
      <c r="H503" s="223">
        <v>33</v>
      </c>
      <c r="I503" s="224"/>
      <c r="J503" s="225">
        <f>ROUND(I503*H503,2)</f>
        <v>0</v>
      </c>
      <c r="K503" s="221" t="s">
        <v>146</v>
      </c>
      <c r="L503" s="44"/>
      <c r="M503" s="226" t="s">
        <v>1</v>
      </c>
      <c r="N503" s="227" t="s">
        <v>40</v>
      </c>
      <c r="O503" s="92"/>
      <c r="P503" s="228">
        <f>O503*H503</f>
        <v>0</v>
      </c>
      <c r="Q503" s="228">
        <v>5.0000000000000002E-05</v>
      </c>
      <c r="R503" s="228">
        <f>Q503*H503</f>
        <v>0.00165</v>
      </c>
      <c r="S503" s="228">
        <v>0</v>
      </c>
      <c r="T503" s="229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0" t="s">
        <v>185</v>
      </c>
      <c r="AT503" s="230" t="s">
        <v>142</v>
      </c>
      <c r="AU503" s="230" t="s">
        <v>83</v>
      </c>
      <c r="AY503" s="17" t="s">
        <v>139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7" t="s">
        <v>147</v>
      </c>
      <c r="BK503" s="231">
        <f>ROUND(I503*H503,2)</f>
        <v>0</v>
      </c>
      <c r="BL503" s="17" t="s">
        <v>185</v>
      </c>
      <c r="BM503" s="230" t="s">
        <v>942</v>
      </c>
    </row>
    <row r="504" s="13" customFormat="1">
      <c r="A504" s="13"/>
      <c r="B504" s="232"/>
      <c r="C504" s="233"/>
      <c r="D504" s="234" t="s">
        <v>148</v>
      </c>
      <c r="E504" s="235" t="s">
        <v>1</v>
      </c>
      <c r="F504" s="236" t="s">
        <v>943</v>
      </c>
      <c r="G504" s="233"/>
      <c r="H504" s="235" t="s">
        <v>1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148</v>
      </c>
      <c r="AU504" s="242" t="s">
        <v>83</v>
      </c>
      <c r="AV504" s="13" t="s">
        <v>81</v>
      </c>
      <c r="AW504" s="13" t="s">
        <v>30</v>
      </c>
      <c r="AX504" s="13" t="s">
        <v>73</v>
      </c>
      <c r="AY504" s="242" t="s">
        <v>139</v>
      </c>
    </row>
    <row r="505" s="14" customFormat="1">
      <c r="A505" s="14"/>
      <c r="B505" s="243"/>
      <c r="C505" s="244"/>
      <c r="D505" s="234" t="s">
        <v>148</v>
      </c>
      <c r="E505" s="245" t="s">
        <v>1</v>
      </c>
      <c r="F505" s="246" t="s">
        <v>944</v>
      </c>
      <c r="G505" s="244"/>
      <c r="H505" s="247">
        <v>33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148</v>
      </c>
      <c r="AU505" s="253" t="s">
        <v>83</v>
      </c>
      <c r="AV505" s="14" t="s">
        <v>83</v>
      </c>
      <c r="AW505" s="14" t="s">
        <v>30</v>
      </c>
      <c r="AX505" s="14" t="s">
        <v>73</v>
      </c>
      <c r="AY505" s="253" t="s">
        <v>139</v>
      </c>
    </row>
    <row r="506" s="15" customFormat="1">
      <c r="A506" s="15"/>
      <c r="B506" s="254"/>
      <c r="C506" s="255"/>
      <c r="D506" s="234" t="s">
        <v>148</v>
      </c>
      <c r="E506" s="256" t="s">
        <v>1</v>
      </c>
      <c r="F506" s="257" t="s">
        <v>153</v>
      </c>
      <c r="G506" s="255"/>
      <c r="H506" s="258">
        <v>33</v>
      </c>
      <c r="I506" s="259"/>
      <c r="J506" s="255"/>
      <c r="K506" s="255"/>
      <c r="L506" s="260"/>
      <c r="M506" s="261"/>
      <c r="N506" s="262"/>
      <c r="O506" s="262"/>
      <c r="P506" s="262"/>
      <c r="Q506" s="262"/>
      <c r="R506" s="262"/>
      <c r="S506" s="262"/>
      <c r="T506" s="263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4" t="s">
        <v>148</v>
      </c>
      <c r="AU506" s="264" t="s">
        <v>83</v>
      </c>
      <c r="AV506" s="15" t="s">
        <v>147</v>
      </c>
      <c r="AW506" s="15" t="s">
        <v>30</v>
      </c>
      <c r="AX506" s="15" t="s">
        <v>81</v>
      </c>
      <c r="AY506" s="264" t="s">
        <v>139</v>
      </c>
    </row>
    <row r="507" s="2" customFormat="1" ht="24.15" customHeight="1">
      <c r="A507" s="38"/>
      <c r="B507" s="39"/>
      <c r="C507" s="219" t="s">
        <v>945</v>
      </c>
      <c r="D507" s="219" t="s">
        <v>142</v>
      </c>
      <c r="E507" s="220" t="s">
        <v>946</v>
      </c>
      <c r="F507" s="221" t="s">
        <v>947</v>
      </c>
      <c r="G507" s="222" t="s">
        <v>167</v>
      </c>
      <c r="H507" s="223">
        <v>33</v>
      </c>
      <c r="I507" s="224"/>
      <c r="J507" s="225">
        <f>ROUND(I507*H507,2)</f>
        <v>0</v>
      </c>
      <c r="K507" s="221" t="s">
        <v>146</v>
      </c>
      <c r="L507" s="44"/>
      <c r="M507" s="226" t="s">
        <v>1</v>
      </c>
      <c r="N507" s="227" t="s">
        <v>40</v>
      </c>
      <c r="O507" s="92"/>
      <c r="P507" s="228">
        <f>O507*H507</f>
        <v>0</v>
      </c>
      <c r="Q507" s="228">
        <v>3.0000000000000001E-05</v>
      </c>
      <c r="R507" s="228">
        <f>Q507*H507</f>
        <v>0.00098999999999999999</v>
      </c>
      <c r="S507" s="228">
        <v>0</v>
      </c>
      <c r="T507" s="229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0" t="s">
        <v>185</v>
      </c>
      <c r="AT507" s="230" t="s">
        <v>142</v>
      </c>
      <c r="AU507" s="230" t="s">
        <v>83</v>
      </c>
      <c r="AY507" s="17" t="s">
        <v>139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7" t="s">
        <v>147</v>
      </c>
      <c r="BK507" s="231">
        <f>ROUND(I507*H507,2)</f>
        <v>0</v>
      </c>
      <c r="BL507" s="17" t="s">
        <v>185</v>
      </c>
      <c r="BM507" s="230" t="s">
        <v>948</v>
      </c>
    </row>
    <row r="508" s="2" customFormat="1" ht="37.8" customHeight="1">
      <c r="A508" s="38"/>
      <c r="B508" s="39"/>
      <c r="C508" s="219" t="s">
        <v>888</v>
      </c>
      <c r="D508" s="219" t="s">
        <v>142</v>
      </c>
      <c r="E508" s="220" t="s">
        <v>949</v>
      </c>
      <c r="F508" s="221" t="s">
        <v>950</v>
      </c>
      <c r="G508" s="222" t="s">
        <v>173</v>
      </c>
      <c r="H508" s="223">
        <v>18.73</v>
      </c>
      <c r="I508" s="224"/>
      <c r="J508" s="225">
        <f>ROUND(I508*H508,2)</f>
        <v>0</v>
      </c>
      <c r="K508" s="221" t="s">
        <v>146</v>
      </c>
      <c r="L508" s="44"/>
      <c r="M508" s="226" t="s">
        <v>1</v>
      </c>
      <c r="N508" s="227" t="s">
        <v>40</v>
      </c>
      <c r="O508" s="92"/>
      <c r="P508" s="228">
        <f>O508*H508</f>
        <v>0</v>
      </c>
      <c r="Q508" s="228">
        <v>0.00013999999999999999</v>
      </c>
      <c r="R508" s="228">
        <f>Q508*H508</f>
        <v>0.0026221999999999999</v>
      </c>
      <c r="S508" s="228">
        <v>0</v>
      </c>
      <c r="T508" s="229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0" t="s">
        <v>185</v>
      </c>
      <c r="AT508" s="230" t="s">
        <v>142</v>
      </c>
      <c r="AU508" s="230" t="s">
        <v>83</v>
      </c>
      <c r="AY508" s="17" t="s">
        <v>139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7" t="s">
        <v>147</v>
      </c>
      <c r="BK508" s="231">
        <f>ROUND(I508*H508,2)</f>
        <v>0</v>
      </c>
      <c r="BL508" s="17" t="s">
        <v>185</v>
      </c>
      <c r="BM508" s="230" t="s">
        <v>951</v>
      </c>
    </row>
    <row r="509" s="2" customFormat="1" ht="24.15" customHeight="1">
      <c r="A509" s="38"/>
      <c r="B509" s="39"/>
      <c r="C509" s="219" t="s">
        <v>952</v>
      </c>
      <c r="D509" s="219" t="s">
        <v>142</v>
      </c>
      <c r="E509" s="220" t="s">
        <v>953</v>
      </c>
      <c r="F509" s="221" t="s">
        <v>954</v>
      </c>
      <c r="G509" s="222" t="s">
        <v>173</v>
      </c>
      <c r="H509" s="223">
        <v>18.73</v>
      </c>
      <c r="I509" s="224"/>
      <c r="J509" s="225">
        <f>ROUND(I509*H509,2)</f>
        <v>0</v>
      </c>
      <c r="K509" s="221" t="s">
        <v>146</v>
      </c>
      <c r="L509" s="44"/>
      <c r="M509" s="226" t="s">
        <v>1</v>
      </c>
      <c r="N509" s="227" t="s">
        <v>40</v>
      </c>
      <c r="O509" s="92"/>
      <c r="P509" s="228">
        <f>O509*H509</f>
        <v>0</v>
      </c>
      <c r="Q509" s="228">
        <v>0.00097999999999999997</v>
      </c>
      <c r="R509" s="228">
        <f>Q509*H509</f>
        <v>0.018355400000000001</v>
      </c>
      <c r="S509" s="228">
        <v>0</v>
      </c>
      <c r="T509" s="229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30" t="s">
        <v>185</v>
      </c>
      <c r="AT509" s="230" t="s">
        <v>142</v>
      </c>
      <c r="AU509" s="230" t="s">
        <v>83</v>
      </c>
      <c r="AY509" s="17" t="s">
        <v>139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7" t="s">
        <v>147</v>
      </c>
      <c r="BK509" s="231">
        <f>ROUND(I509*H509,2)</f>
        <v>0</v>
      </c>
      <c r="BL509" s="17" t="s">
        <v>185</v>
      </c>
      <c r="BM509" s="230" t="s">
        <v>955</v>
      </c>
    </row>
    <row r="510" s="12" customFormat="1" ht="22.8" customHeight="1">
      <c r="A510" s="12"/>
      <c r="B510" s="203"/>
      <c r="C510" s="204"/>
      <c r="D510" s="205" t="s">
        <v>72</v>
      </c>
      <c r="E510" s="217" t="s">
        <v>956</v>
      </c>
      <c r="F510" s="217" t="s">
        <v>957</v>
      </c>
      <c r="G510" s="204"/>
      <c r="H510" s="204"/>
      <c r="I510" s="207"/>
      <c r="J510" s="218">
        <f>BK510</f>
        <v>0</v>
      </c>
      <c r="K510" s="204"/>
      <c r="L510" s="209"/>
      <c r="M510" s="210"/>
      <c r="N510" s="211"/>
      <c r="O510" s="211"/>
      <c r="P510" s="212">
        <f>SUM(P511:P514)</f>
        <v>0</v>
      </c>
      <c r="Q510" s="211"/>
      <c r="R510" s="212">
        <f>SUM(R511:R514)</f>
        <v>0.28983009999999998</v>
      </c>
      <c r="S510" s="211"/>
      <c r="T510" s="213">
        <f>SUM(T511:T514)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14" t="s">
        <v>83</v>
      </c>
      <c r="AT510" s="215" t="s">
        <v>72</v>
      </c>
      <c r="AU510" s="215" t="s">
        <v>81</v>
      </c>
      <c r="AY510" s="214" t="s">
        <v>139</v>
      </c>
      <c r="BK510" s="216">
        <f>SUM(BK511:BK514)</f>
        <v>0</v>
      </c>
    </row>
    <row r="511" s="2" customFormat="1" ht="24.15" customHeight="1">
      <c r="A511" s="38"/>
      <c r="B511" s="39"/>
      <c r="C511" s="219" t="s">
        <v>891</v>
      </c>
      <c r="D511" s="219" t="s">
        <v>142</v>
      </c>
      <c r="E511" s="220" t="s">
        <v>958</v>
      </c>
      <c r="F511" s="221" t="s">
        <v>959</v>
      </c>
      <c r="G511" s="222" t="s">
        <v>173</v>
      </c>
      <c r="H511" s="223">
        <v>591.49000000000001</v>
      </c>
      <c r="I511" s="224"/>
      <c r="J511" s="225">
        <f>ROUND(I511*H511,2)</f>
        <v>0</v>
      </c>
      <c r="K511" s="221" t="s">
        <v>146</v>
      </c>
      <c r="L511" s="44"/>
      <c r="M511" s="226" t="s">
        <v>1</v>
      </c>
      <c r="N511" s="227" t="s">
        <v>40</v>
      </c>
      <c r="O511" s="92"/>
      <c r="P511" s="228">
        <f>O511*H511</f>
        <v>0</v>
      </c>
      <c r="Q511" s="228">
        <v>0.00020000000000000001</v>
      </c>
      <c r="R511" s="228">
        <f>Q511*H511</f>
        <v>0.11829800000000001</v>
      </c>
      <c r="S511" s="228">
        <v>0</v>
      </c>
      <c r="T511" s="229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30" t="s">
        <v>185</v>
      </c>
      <c r="AT511" s="230" t="s">
        <v>142</v>
      </c>
      <c r="AU511" s="230" t="s">
        <v>83</v>
      </c>
      <c r="AY511" s="17" t="s">
        <v>139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7" t="s">
        <v>147</v>
      </c>
      <c r="BK511" s="231">
        <f>ROUND(I511*H511,2)</f>
        <v>0</v>
      </c>
      <c r="BL511" s="17" t="s">
        <v>185</v>
      </c>
      <c r="BM511" s="230" t="s">
        <v>960</v>
      </c>
    </row>
    <row r="512" s="14" customFormat="1">
      <c r="A512" s="14"/>
      <c r="B512" s="243"/>
      <c r="C512" s="244"/>
      <c r="D512" s="234" t="s">
        <v>148</v>
      </c>
      <c r="E512" s="245" t="s">
        <v>1</v>
      </c>
      <c r="F512" s="246" t="s">
        <v>961</v>
      </c>
      <c r="G512" s="244"/>
      <c r="H512" s="247">
        <v>591.49000000000001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148</v>
      </c>
      <c r="AU512" s="253" t="s">
        <v>83</v>
      </c>
      <c r="AV512" s="14" t="s">
        <v>83</v>
      </c>
      <c r="AW512" s="14" t="s">
        <v>30</v>
      </c>
      <c r="AX512" s="14" t="s">
        <v>73</v>
      </c>
      <c r="AY512" s="253" t="s">
        <v>139</v>
      </c>
    </row>
    <row r="513" s="15" customFormat="1">
      <c r="A513" s="15"/>
      <c r="B513" s="254"/>
      <c r="C513" s="255"/>
      <c r="D513" s="234" t="s">
        <v>148</v>
      </c>
      <c r="E513" s="256" t="s">
        <v>1</v>
      </c>
      <c r="F513" s="257" t="s">
        <v>153</v>
      </c>
      <c r="G513" s="255"/>
      <c r="H513" s="258">
        <v>591.49000000000001</v>
      </c>
      <c r="I513" s="259"/>
      <c r="J513" s="255"/>
      <c r="K513" s="255"/>
      <c r="L513" s="260"/>
      <c r="M513" s="261"/>
      <c r="N513" s="262"/>
      <c r="O513" s="262"/>
      <c r="P513" s="262"/>
      <c r="Q513" s="262"/>
      <c r="R513" s="262"/>
      <c r="S513" s="262"/>
      <c r="T513" s="263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4" t="s">
        <v>148</v>
      </c>
      <c r="AU513" s="264" t="s">
        <v>83</v>
      </c>
      <c r="AV513" s="15" t="s">
        <v>147</v>
      </c>
      <c r="AW513" s="15" t="s">
        <v>30</v>
      </c>
      <c r="AX513" s="15" t="s">
        <v>81</v>
      </c>
      <c r="AY513" s="264" t="s">
        <v>139</v>
      </c>
    </row>
    <row r="514" s="2" customFormat="1" ht="37.8" customHeight="1">
      <c r="A514" s="38"/>
      <c r="B514" s="39"/>
      <c r="C514" s="219" t="s">
        <v>962</v>
      </c>
      <c r="D514" s="219" t="s">
        <v>142</v>
      </c>
      <c r="E514" s="220" t="s">
        <v>963</v>
      </c>
      <c r="F514" s="221" t="s">
        <v>964</v>
      </c>
      <c r="G514" s="222" t="s">
        <v>173</v>
      </c>
      <c r="H514" s="223">
        <v>591.49000000000001</v>
      </c>
      <c r="I514" s="224"/>
      <c r="J514" s="225">
        <f>ROUND(I514*H514,2)</f>
        <v>0</v>
      </c>
      <c r="K514" s="221" t="s">
        <v>146</v>
      </c>
      <c r="L514" s="44"/>
      <c r="M514" s="226" t="s">
        <v>1</v>
      </c>
      <c r="N514" s="227" t="s">
        <v>40</v>
      </c>
      <c r="O514" s="92"/>
      <c r="P514" s="228">
        <f>O514*H514</f>
        <v>0</v>
      </c>
      <c r="Q514" s="228">
        <v>0.00029</v>
      </c>
      <c r="R514" s="228">
        <f>Q514*H514</f>
        <v>0.17153209999999999</v>
      </c>
      <c r="S514" s="228">
        <v>0</v>
      </c>
      <c r="T514" s="229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0" t="s">
        <v>185</v>
      </c>
      <c r="AT514" s="230" t="s">
        <v>142</v>
      </c>
      <c r="AU514" s="230" t="s">
        <v>83</v>
      </c>
      <c r="AY514" s="17" t="s">
        <v>139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7" t="s">
        <v>147</v>
      </c>
      <c r="BK514" s="231">
        <f>ROUND(I514*H514,2)</f>
        <v>0</v>
      </c>
      <c r="BL514" s="17" t="s">
        <v>185</v>
      </c>
      <c r="BM514" s="230" t="s">
        <v>965</v>
      </c>
    </row>
    <row r="515" s="12" customFormat="1" ht="22.8" customHeight="1">
      <c r="A515" s="12"/>
      <c r="B515" s="203"/>
      <c r="C515" s="204"/>
      <c r="D515" s="205" t="s">
        <v>72</v>
      </c>
      <c r="E515" s="217" t="s">
        <v>966</v>
      </c>
      <c r="F515" s="217" t="s">
        <v>967</v>
      </c>
      <c r="G515" s="204"/>
      <c r="H515" s="204"/>
      <c r="I515" s="207"/>
      <c r="J515" s="218">
        <f>BK515</f>
        <v>0</v>
      </c>
      <c r="K515" s="204"/>
      <c r="L515" s="209"/>
      <c r="M515" s="210"/>
      <c r="N515" s="211"/>
      <c r="O515" s="211"/>
      <c r="P515" s="212">
        <f>SUM(P516:P524)</f>
        <v>0</v>
      </c>
      <c r="Q515" s="211"/>
      <c r="R515" s="212">
        <f>SUM(R516:R524)</f>
        <v>0.22728600000000002</v>
      </c>
      <c r="S515" s="211"/>
      <c r="T515" s="213">
        <f>SUM(T516:T524)</f>
        <v>0.17388000000000001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14" t="s">
        <v>83</v>
      </c>
      <c r="AT515" s="215" t="s">
        <v>72</v>
      </c>
      <c r="AU515" s="215" t="s">
        <v>81</v>
      </c>
      <c r="AY515" s="214" t="s">
        <v>139</v>
      </c>
      <c r="BK515" s="216">
        <f>SUM(BK516:BK524)</f>
        <v>0</v>
      </c>
    </row>
    <row r="516" s="2" customFormat="1" ht="24.15" customHeight="1">
      <c r="A516" s="38"/>
      <c r="B516" s="39"/>
      <c r="C516" s="219" t="s">
        <v>968</v>
      </c>
      <c r="D516" s="219" t="s">
        <v>142</v>
      </c>
      <c r="E516" s="220" t="s">
        <v>969</v>
      </c>
      <c r="F516" s="221" t="s">
        <v>970</v>
      </c>
      <c r="G516" s="222" t="s">
        <v>173</v>
      </c>
      <c r="H516" s="223">
        <v>12.42</v>
      </c>
      <c r="I516" s="224"/>
      <c r="J516" s="225">
        <f>ROUND(I516*H516,2)</f>
        <v>0</v>
      </c>
      <c r="K516" s="221" t="s">
        <v>146</v>
      </c>
      <c r="L516" s="44"/>
      <c r="M516" s="226" t="s">
        <v>1</v>
      </c>
      <c r="N516" s="227" t="s">
        <v>40</v>
      </c>
      <c r="O516" s="92"/>
      <c r="P516" s="228">
        <f>O516*H516</f>
        <v>0</v>
      </c>
      <c r="Q516" s="228">
        <v>0</v>
      </c>
      <c r="R516" s="228">
        <f>Q516*H516</f>
        <v>0</v>
      </c>
      <c r="S516" s="228">
        <v>0.014</v>
      </c>
      <c r="T516" s="229">
        <f>S516*H516</f>
        <v>0.17388000000000001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0" t="s">
        <v>185</v>
      </c>
      <c r="AT516" s="230" t="s">
        <v>142</v>
      </c>
      <c r="AU516" s="230" t="s">
        <v>83</v>
      </c>
      <c r="AY516" s="17" t="s">
        <v>139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7" t="s">
        <v>147</v>
      </c>
      <c r="BK516" s="231">
        <f>ROUND(I516*H516,2)</f>
        <v>0</v>
      </c>
      <c r="BL516" s="17" t="s">
        <v>185</v>
      </c>
      <c r="BM516" s="230" t="s">
        <v>971</v>
      </c>
    </row>
    <row r="517" s="13" customFormat="1">
      <c r="A517" s="13"/>
      <c r="B517" s="232"/>
      <c r="C517" s="233"/>
      <c r="D517" s="234" t="s">
        <v>148</v>
      </c>
      <c r="E517" s="235" t="s">
        <v>1</v>
      </c>
      <c r="F517" s="236" t="s">
        <v>972</v>
      </c>
      <c r="G517" s="233"/>
      <c r="H517" s="235" t="s">
        <v>1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148</v>
      </c>
      <c r="AU517" s="242" t="s">
        <v>83</v>
      </c>
      <c r="AV517" s="13" t="s">
        <v>81</v>
      </c>
      <c r="AW517" s="13" t="s">
        <v>30</v>
      </c>
      <c r="AX517" s="13" t="s">
        <v>73</v>
      </c>
      <c r="AY517" s="242" t="s">
        <v>139</v>
      </c>
    </row>
    <row r="518" s="14" customFormat="1">
      <c r="A518" s="14"/>
      <c r="B518" s="243"/>
      <c r="C518" s="244"/>
      <c r="D518" s="234" t="s">
        <v>148</v>
      </c>
      <c r="E518" s="245" t="s">
        <v>1</v>
      </c>
      <c r="F518" s="246" t="s">
        <v>973</v>
      </c>
      <c r="G518" s="244"/>
      <c r="H518" s="247">
        <v>12.42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148</v>
      </c>
      <c r="AU518" s="253" t="s">
        <v>83</v>
      </c>
      <c r="AV518" s="14" t="s">
        <v>83</v>
      </c>
      <c r="AW518" s="14" t="s">
        <v>30</v>
      </c>
      <c r="AX518" s="14" t="s">
        <v>73</v>
      </c>
      <c r="AY518" s="253" t="s">
        <v>139</v>
      </c>
    </row>
    <row r="519" s="15" customFormat="1">
      <c r="A519" s="15"/>
      <c r="B519" s="254"/>
      <c r="C519" s="255"/>
      <c r="D519" s="234" t="s">
        <v>148</v>
      </c>
      <c r="E519" s="256" t="s">
        <v>1</v>
      </c>
      <c r="F519" s="257" t="s">
        <v>153</v>
      </c>
      <c r="G519" s="255"/>
      <c r="H519" s="258">
        <v>12.42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4" t="s">
        <v>148</v>
      </c>
      <c r="AU519" s="264" t="s">
        <v>83</v>
      </c>
      <c r="AV519" s="15" t="s">
        <v>147</v>
      </c>
      <c r="AW519" s="15" t="s">
        <v>30</v>
      </c>
      <c r="AX519" s="15" t="s">
        <v>81</v>
      </c>
      <c r="AY519" s="264" t="s">
        <v>139</v>
      </c>
    </row>
    <row r="520" s="2" customFormat="1" ht="24.15" customHeight="1">
      <c r="A520" s="38"/>
      <c r="B520" s="39"/>
      <c r="C520" s="219" t="s">
        <v>974</v>
      </c>
      <c r="D520" s="219" t="s">
        <v>142</v>
      </c>
      <c r="E520" s="220" t="s">
        <v>975</v>
      </c>
      <c r="F520" s="221" t="s">
        <v>976</v>
      </c>
      <c r="G520" s="222" t="s">
        <v>173</v>
      </c>
      <c r="H520" s="223">
        <v>12.42</v>
      </c>
      <c r="I520" s="224"/>
      <c r="J520" s="225">
        <f>ROUND(I520*H520,2)</f>
        <v>0</v>
      </c>
      <c r="K520" s="221" t="s">
        <v>146</v>
      </c>
      <c r="L520" s="44"/>
      <c r="M520" s="226" t="s">
        <v>1</v>
      </c>
      <c r="N520" s="227" t="s">
        <v>40</v>
      </c>
      <c r="O520" s="92"/>
      <c r="P520" s="228">
        <f>O520*H520</f>
        <v>0</v>
      </c>
      <c r="Q520" s="228">
        <v>0.0183</v>
      </c>
      <c r="R520" s="228">
        <f>Q520*H520</f>
        <v>0.22728600000000002</v>
      </c>
      <c r="S520" s="228">
        <v>0</v>
      </c>
      <c r="T520" s="229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30" t="s">
        <v>185</v>
      </c>
      <c r="AT520" s="230" t="s">
        <v>142</v>
      </c>
      <c r="AU520" s="230" t="s">
        <v>83</v>
      </c>
      <c r="AY520" s="17" t="s">
        <v>139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7" t="s">
        <v>147</v>
      </c>
      <c r="BK520" s="231">
        <f>ROUND(I520*H520,2)</f>
        <v>0</v>
      </c>
      <c r="BL520" s="17" t="s">
        <v>185</v>
      </c>
      <c r="BM520" s="230" t="s">
        <v>977</v>
      </c>
    </row>
    <row r="521" s="13" customFormat="1">
      <c r="A521" s="13"/>
      <c r="B521" s="232"/>
      <c r="C521" s="233"/>
      <c r="D521" s="234" t="s">
        <v>148</v>
      </c>
      <c r="E521" s="235" t="s">
        <v>1</v>
      </c>
      <c r="F521" s="236" t="s">
        <v>972</v>
      </c>
      <c r="G521" s="233"/>
      <c r="H521" s="235" t="s">
        <v>1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148</v>
      </c>
      <c r="AU521" s="242" t="s">
        <v>83</v>
      </c>
      <c r="AV521" s="13" t="s">
        <v>81</v>
      </c>
      <c r="AW521" s="13" t="s">
        <v>30</v>
      </c>
      <c r="AX521" s="13" t="s">
        <v>73</v>
      </c>
      <c r="AY521" s="242" t="s">
        <v>139</v>
      </c>
    </row>
    <row r="522" s="14" customFormat="1">
      <c r="A522" s="14"/>
      <c r="B522" s="243"/>
      <c r="C522" s="244"/>
      <c r="D522" s="234" t="s">
        <v>148</v>
      </c>
      <c r="E522" s="245" t="s">
        <v>1</v>
      </c>
      <c r="F522" s="246" t="s">
        <v>973</v>
      </c>
      <c r="G522" s="244"/>
      <c r="H522" s="247">
        <v>12.42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148</v>
      </c>
      <c r="AU522" s="253" t="s">
        <v>83</v>
      </c>
      <c r="AV522" s="14" t="s">
        <v>83</v>
      </c>
      <c r="AW522" s="14" t="s">
        <v>30</v>
      </c>
      <c r="AX522" s="14" t="s">
        <v>73</v>
      </c>
      <c r="AY522" s="253" t="s">
        <v>139</v>
      </c>
    </row>
    <row r="523" s="15" customFormat="1">
      <c r="A523" s="15"/>
      <c r="B523" s="254"/>
      <c r="C523" s="255"/>
      <c r="D523" s="234" t="s">
        <v>148</v>
      </c>
      <c r="E523" s="256" t="s">
        <v>1</v>
      </c>
      <c r="F523" s="257" t="s">
        <v>153</v>
      </c>
      <c r="G523" s="255"/>
      <c r="H523" s="258">
        <v>12.42</v>
      </c>
      <c r="I523" s="259"/>
      <c r="J523" s="255"/>
      <c r="K523" s="255"/>
      <c r="L523" s="260"/>
      <c r="M523" s="261"/>
      <c r="N523" s="262"/>
      <c r="O523" s="262"/>
      <c r="P523" s="262"/>
      <c r="Q523" s="262"/>
      <c r="R523" s="262"/>
      <c r="S523" s="262"/>
      <c r="T523" s="263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4" t="s">
        <v>148</v>
      </c>
      <c r="AU523" s="264" t="s">
        <v>83</v>
      </c>
      <c r="AV523" s="15" t="s">
        <v>147</v>
      </c>
      <c r="AW523" s="15" t="s">
        <v>30</v>
      </c>
      <c r="AX523" s="15" t="s">
        <v>81</v>
      </c>
      <c r="AY523" s="264" t="s">
        <v>139</v>
      </c>
    </row>
    <row r="524" s="2" customFormat="1" ht="24.15" customHeight="1">
      <c r="A524" s="38"/>
      <c r="B524" s="39"/>
      <c r="C524" s="219" t="s">
        <v>900</v>
      </c>
      <c r="D524" s="219" t="s">
        <v>142</v>
      </c>
      <c r="E524" s="220" t="s">
        <v>978</v>
      </c>
      <c r="F524" s="221" t="s">
        <v>979</v>
      </c>
      <c r="G524" s="222" t="s">
        <v>162</v>
      </c>
      <c r="H524" s="223">
        <v>0.55000000000000004</v>
      </c>
      <c r="I524" s="224"/>
      <c r="J524" s="225">
        <f>ROUND(I524*H524,2)</f>
        <v>0</v>
      </c>
      <c r="K524" s="221" t="s">
        <v>146</v>
      </c>
      <c r="L524" s="44"/>
      <c r="M524" s="226" t="s">
        <v>1</v>
      </c>
      <c r="N524" s="227" t="s">
        <v>40</v>
      </c>
      <c r="O524" s="92"/>
      <c r="P524" s="228">
        <f>O524*H524</f>
        <v>0</v>
      </c>
      <c r="Q524" s="228">
        <v>0</v>
      </c>
      <c r="R524" s="228">
        <f>Q524*H524</f>
        <v>0</v>
      </c>
      <c r="S524" s="228">
        <v>0</v>
      </c>
      <c r="T524" s="229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30" t="s">
        <v>185</v>
      </c>
      <c r="AT524" s="230" t="s">
        <v>142</v>
      </c>
      <c r="AU524" s="230" t="s">
        <v>83</v>
      </c>
      <c r="AY524" s="17" t="s">
        <v>139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7" t="s">
        <v>147</v>
      </c>
      <c r="BK524" s="231">
        <f>ROUND(I524*H524,2)</f>
        <v>0</v>
      </c>
      <c r="BL524" s="17" t="s">
        <v>185</v>
      </c>
      <c r="BM524" s="230" t="s">
        <v>980</v>
      </c>
    </row>
    <row r="525" s="12" customFormat="1" ht="25.92" customHeight="1">
      <c r="A525" s="12"/>
      <c r="B525" s="203"/>
      <c r="C525" s="204"/>
      <c r="D525" s="205" t="s">
        <v>72</v>
      </c>
      <c r="E525" s="206" t="s">
        <v>981</v>
      </c>
      <c r="F525" s="206" t="s">
        <v>982</v>
      </c>
      <c r="G525" s="204"/>
      <c r="H525" s="204"/>
      <c r="I525" s="207"/>
      <c r="J525" s="208">
        <f>BK525</f>
        <v>0</v>
      </c>
      <c r="K525" s="204"/>
      <c r="L525" s="209"/>
      <c r="M525" s="210"/>
      <c r="N525" s="211"/>
      <c r="O525" s="211"/>
      <c r="P525" s="212">
        <f>SUM(P526:P559)</f>
        <v>0</v>
      </c>
      <c r="Q525" s="211"/>
      <c r="R525" s="212">
        <f>SUM(R526:R559)</f>
        <v>0.061938</v>
      </c>
      <c r="S525" s="211"/>
      <c r="T525" s="213">
        <f>SUM(T526:T559)</f>
        <v>0.69589999999999996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4" t="s">
        <v>140</v>
      </c>
      <c r="AT525" s="215" t="s">
        <v>72</v>
      </c>
      <c r="AU525" s="215" t="s">
        <v>73</v>
      </c>
      <c r="AY525" s="214" t="s">
        <v>139</v>
      </c>
      <c r="BK525" s="216">
        <f>SUM(BK526:BK559)</f>
        <v>0</v>
      </c>
    </row>
    <row r="526" s="2" customFormat="1" ht="24.15" customHeight="1">
      <c r="A526" s="38"/>
      <c r="B526" s="39"/>
      <c r="C526" s="219" t="s">
        <v>983</v>
      </c>
      <c r="D526" s="219" t="s">
        <v>142</v>
      </c>
      <c r="E526" s="220" t="s">
        <v>984</v>
      </c>
      <c r="F526" s="221" t="s">
        <v>985</v>
      </c>
      <c r="G526" s="222" t="s">
        <v>986</v>
      </c>
      <c r="H526" s="223">
        <v>0.085000000000000006</v>
      </c>
      <c r="I526" s="224"/>
      <c r="J526" s="225">
        <f>ROUND(I526*H526,2)</f>
        <v>0</v>
      </c>
      <c r="K526" s="221" t="s">
        <v>146</v>
      </c>
      <c r="L526" s="44"/>
      <c r="M526" s="226" t="s">
        <v>1</v>
      </c>
      <c r="N526" s="227" t="s">
        <v>40</v>
      </c>
      <c r="O526" s="92"/>
      <c r="P526" s="228">
        <f>O526*H526</f>
        <v>0</v>
      </c>
      <c r="Q526" s="228">
        <v>0.0088000000000000005</v>
      </c>
      <c r="R526" s="228">
        <f>Q526*H526</f>
        <v>0.00074800000000000008</v>
      </c>
      <c r="S526" s="228">
        <v>0</v>
      </c>
      <c r="T526" s="229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30" t="s">
        <v>285</v>
      </c>
      <c r="AT526" s="230" t="s">
        <v>142</v>
      </c>
      <c r="AU526" s="230" t="s">
        <v>81</v>
      </c>
      <c r="AY526" s="17" t="s">
        <v>139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7" t="s">
        <v>147</v>
      </c>
      <c r="BK526" s="231">
        <f>ROUND(I526*H526,2)</f>
        <v>0</v>
      </c>
      <c r="BL526" s="17" t="s">
        <v>285</v>
      </c>
      <c r="BM526" s="230" t="s">
        <v>987</v>
      </c>
    </row>
    <row r="527" s="2" customFormat="1" ht="24.15" customHeight="1">
      <c r="A527" s="38"/>
      <c r="B527" s="39"/>
      <c r="C527" s="219" t="s">
        <v>904</v>
      </c>
      <c r="D527" s="219" t="s">
        <v>142</v>
      </c>
      <c r="E527" s="220" t="s">
        <v>988</v>
      </c>
      <c r="F527" s="221" t="s">
        <v>989</v>
      </c>
      <c r="G527" s="222" t="s">
        <v>173</v>
      </c>
      <c r="H527" s="223">
        <v>20</v>
      </c>
      <c r="I527" s="224"/>
      <c r="J527" s="225">
        <f>ROUND(I527*H527,2)</f>
        <v>0</v>
      </c>
      <c r="K527" s="221" t="s">
        <v>146</v>
      </c>
      <c r="L527" s="44"/>
      <c r="M527" s="226" t="s">
        <v>1</v>
      </c>
      <c r="N527" s="227" t="s">
        <v>40</v>
      </c>
      <c r="O527" s="92"/>
      <c r="P527" s="228">
        <f>O527*H527</f>
        <v>0</v>
      </c>
      <c r="Q527" s="228">
        <v>0</v>
      </c>
      <c r="R527" s="228">
        <f>Q527*H527</f>
        <v>0</v>
      </c>
      <c r="S527" s="228">
        <v>0</v>
      </c>
      <c r="T527" s="229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30" t="s">
        <v>285</v>
      </c>
      <c r="AT527" s="230" t="s">
        <v>142</v>
      </c>
      <c r="AU527" s="230" t="s">
        <v>81</v>
      </c>
      <c r="AY527" s="17" t="s">
        <v>139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7" t="s">
        <v>147</v>
      </c>
      <c r="BK527" s="231">
        <f>ROUND(I527*H527,2)</f>
        <v>0</v>
      </c>
      <c r="BL527" s="17" t="s">
        <v>285</v>
      </c>
      <c r="BM527" s="230" t="s">
        <v>990</v>
      </c>
    </row>
    <row r="528" s="2" customFormat="1" ht="24.15" customHeight="1">
      <c r="A528" s="38"/>
      <c r="B528" s="39"/>
      <c r="C528" s="219" t="s">
        <v>991</v>
      </c>
      <c r="D528" s="219" t="s">
        <v>142</v>
      </c>
      <c r="E528" s="220" t="s">
        <v>992</v>
      </c>
      <c r="F528" s="221" t="s">
        <v>993</v>
      </c>
      <c r="G528" s="222" t="s">
        <v>173</v>
      </c>
      <c r="H528" s="223">
        <v>3</v>
      </c>
      <c r="I528" s="224"/>
      <c r="J528" s="225">
        <f>ROUND(I528*H528,2)</f>
        <v>0</v>
      </c>
      <c r="K528" s="221" t="s">
        <v>146</v>
      </c>
      <c r="L528" s="44"/>
      <c r="M528" s="226" t="s">
        <v>1</v>
      </c>
      <c r="N528" s="227" t="s">
        <v>40</v>
      </c>
      <c r="O528" s="92"/>
      <c r="P528" s="228">
        <f>O528*H528</f>
        <v>0</v>
      </c>
      <c r="Q528" s="228">
        <v>0</v>
      </c>
      <c r="R528" s="228">
        <f>Q528*H528</f>
        <v>0</v>
      </c>
      <c r="S528" s="228">
        <v>0</v>
      </c>
      <c r="T528" s="229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30" t="s">
        <v>285</v>
      </c>
      <c r="AT528" s="230" t="s">
        <v>142</v>
      </c>
      <c r="AU528" s="230" t="s">
        <v>81</v>
      </c>
      <c r="AY528" s="17" t="s">
        <v>139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7" t="s">
        <v>147</v>
      </c>
      <c r="BK528" s="231">
        <f>ROUND(I528*H528,2)</f>
        <v>0</v>
      </c>
      <c r="BL528" s="17" t="s">
        <v>285</v>
      </c>
      <c r="BM528" s="230" t="s">
        <v>994</v>
      </c>
    </row>
    <row r="529" s="2" customFormat="1" ht="14.4" customHeight="1">
      <c r="A529" s="38"/>
      <c r="B529" s="39"/>
      <c r="C529" s="219" t="s">
        <v>995</v>
      </c>
      <c r="D529" s="219" t="s">
        <v>142</v>
      </c>
      <c r="E529" s="220" t="s">
        <v>996</v>
      </c>
      <c r="F529" s="221" t="s">
        <v>997</v>
      </c>
      <c r="G529" s="222" t="s">
        <v>167</v>
      </c>
      <c r="H529" s="223">
        <v>5</v>
      </c>
      <c r="I529" s="224"/>
      <c r="J529" s="225">
        <f>ROUND(I529*H529,2)</f>
        <v>0</v>
      </c>
      <c r="K529" s="221" t="s">
        <v>146</v>
      </c>
      <c r="L529" s="44"/>
      <c r="M529" s="226" t="s">
        <v>1</v>
      </c>
      <c r="N529" s="227" t="s">
        <v>40</v>
      </c>
      <c r="O529" s="92"/>
      <c r="P529" s="228">
        <f>O529*H529</f>
        <v>0</v>
      </c>
      <c r="Q529" s="228">
        <v>0</v>
      </c>
      <c r="R529" s="228">
        <f>Q529*H529</f>
        <v>0</v>
      </c>
      <c r="S529" s="228">
        <v>0</v>
      </c>
      <c r="T529" s="229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0" t="s">
        <v>285</v>
      </c>
      <c r="AT529" s="230" t="s">
        <v>142</v>
      </c>
      <c r="AU529" s="230" t="s">
        <v>81</v>
      </c>
      <c r="AY529" s="17" t="s">
        <v>139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7" t="s">
        <v>147</v>
      </c>
      <c r="BK529" s="231">
        <f>ROUND(I529*H529,2)</f>
        <v>0</v>
      </c>
      <c r="BL529" s="17" t="s">
        <v>285</v>
      </c>
      <c r="BM529" s="230" t="s">
        <v>998</v>
      </c>
    </row>
    <row r="530" s="2" customFormat="1" ht="24.15" customHeight="1">
      <c r="A530" s="38"/>
      <c r="B530" s="39"/>
      <c r="C530" s="219" t="s">
        <v>999</v>
      </c>
      <c r="D530" s="219" t="s">
        <v>142</v>
      </c>
      <c r="E530" s="220" t="s">
        <v>1000</v>
      </c>
      <c r="F530" s="221" t="s">
        <v>1001</v>
      </c>
      <c r="G530" s="222" t="s">
        <v>167</v>
      </c>
      <c r="H530" s="223">
        <v>30</v>
      </c>
      <c r="I530" s="224"/>
      <c r="J530" s="225">
        <f>ROUND(I530*H530,2)</f>
        <v>0</v>
      </c>
      <c r="K530" s="221" t="s">
        <v>146</v>
      </c>
      <c r="L530" s="44"/>
      <c r="M530" s="226" t="s">
        <v>1</v>
      </c>
      <c r="N530" s="227" t="s">
        <v>40</v>
      </c>
      <c r="O530" s="92"/>
      <c r="P530" s="228">
        <f>O530*H530</f>
        <v>0</v>
      </c>
      <c r="Q530" s="228">
        <v>0</v>
      </c>
      <c r="R530" s="228">
        <f>Q530*H530</f>
        <v>0</v>
      </c>
      <c r="S530" s="228">
        <v>0</v>
      </c>
      <c r="T530" s="229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0" t="s">
        <v>285</v>
      </c>
      <c r="AT530" s="230" t="s">
        <v>142</v>
      </c>
      <c r="AU530" s="230" t="s">
        <v>81</v>
      </c>
      <c r="AY530" s="17" t="s">
        <v>139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7" t="s">
        <v>147</v>
      </c>
      <c r="BK530" s="231">
        <f>ROUND(I530*H530,2)</f>
        <v>0</v>
      </c>
      <c r="BL530" s="17" t="s">
        <v>285</v>
      </c>
      <c r="BM530" s="230" t="s">
        <v>1002</v>
      </c>
    </row>
    <row r="531" s="2" customFormat="1" ht="24.15" customHeight="1">
      <c r="A531" s="38"/>
      <c r="B531" s="39"/>
      <c r="C531" s="219" t="s">
        <v>919</v>
      </c>
      <c r="D531" s="219" t="s">
        <v>142</v>
      </c>
      <c r="E531" s="220" t="s">
        <v>1003</v>
      </c>
      <c r="F531" s="221" t="s">
        <v>1004</v>
      </c>
      <c r="G531" s="222" t="s">
        <v>167</v>
      </c>
      <c r="H531" s="223">
        <v>55</v>
      </c>
      <c r="I531" s="224"/>
      <c r="J531" s="225">
        <f>ROUND(I531*H531,2)</f>
        <v>0</v>
      </c>
      <c r="K531" s="221" t="s">
        <v>146</v>
      </c>
      <c r="L531" s="44"/>
      <c r="M531" s="226" t="s">
        <v>1</v>
      </c>
      <c r="N531" s="227" t="s">
        <v>40</v>
      </c>
      <c r="O531" s="92"/>
      <c r="P531" s="228">
        <f>O531*H531</f>
        <v>0</v>
      </c>
      <c r="Q531" s="228">
        <v>0</v>
      </c>
      <c r="R531" s="228">
        <f>Q531*H531</f>
        <v>0</v>
      </c>
      <c r="S531" s="228">
        <v>0</v>
      </c>
      <c r="T531" s="229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30" t="s">
        <v>285</v>
      </c>
      <c r="AT531" s="230" t="s">
        <v>142</v>
      </c>
      <c r="AU531" s="230" t="s">
        <v>81</v>
      </c>
      <c r="AY531" s="17" t="s">
        <v>139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7" t="s">
        <v>147</v>
      </c>
      <c r="BK531" s="231">
        <f>ROUND(I531*H531,2)</f>
        <v>0</v>
      </c>
      <c r="BL531" s="17" t="s">
        <v>285</v>
      </c>
      <c r="BM531" s="230" t="s">
        <v>1005</v>
      </c>
    </row>
    <row r="532" s="2" customFormat="1" ht="24.15" customHeight="1">
      <c r="A532" s="38"/>
      <c r="B532" s="39"/>
      <c r="C532" s="219" t="s">
        <v>1006</v>
      </c>
      <c r="D532" s="219" t="s">
        <v>142</v>
      </c>
      <c r="E532" s="220" t="s">
        <v>1007</v>
      </c>
      <c r="F532" s="221" t="s">
        <v>1008</v>
      </c>
      <c r="G532" s="222" t="s">
        <v>167</v>
      </c>
      <c r="H532" s="223">
        <v>3</v>
      </c>
      <c r="I532" s="224"/>
      <c r="J532" s="225">
        <f>ROUND(I532*H532,2)</f>
        <v>0</v>
      </c>
      <c r="K532" s="221" t="s">
        <v>146</v>
      </c>
      <c r="L532" s="44"/>
      <c r="M532" s="226" t="s">
        <v>1</v>
      </c>
      <c r="N532" s="227" t="s">
        <v>40</v>
      </c>
      <c r="O532" s="92"/>
      <c r="P532" s="228">
        <f>O532*H532</f>
        <v>0</v>
      </c>
      <c r="Q532" s="228">
        <v>0</v>
      </c>
      <c r="R532" s="228">
        <f>Q532*H532</f>
        <v>0</v>
      </c>
      <c r="S532" s="228">
        <v>0</v>
      </c>
      <c r="T532" s="229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30" t="s">
        <v>285</v>
      </c>
      <c r="AT532" s="230" t="s">
        <v>142</v>
      </c>
      <c r="AU532" s="230" t="s">
        <v>81</v>
      </c>
      <c r="AY532" s="17" t="s">
        <v>139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7" t="s">
        <v>147</v>
      </c>
      <c r="BK532" s="231">
        <f>ROUND(I532*H532,2)</f>
        <v>0</v>
      </c>
      <c r="BL532" s="17" t="s">
        <v>285</v>
      </c>
      <c r="BM532" s="230" t="s">
        <v>1009</v>
      </c>
    </row>
    <row r="533" s="2" customFormat="1" ht="24.15" customHeight="1">
      <c r="A533" s="38"/>
      <c r="B533" s="39"/>
      <c r="C533" s="219" t="s">
        <v>922</v>
      </c>
      <c r="D533" s="219" t="s">
        <v>142</v>
      </c>
      <c r="E533" s="220" t="s">
        <v>1010</v>
      </c>
      <c r="F533" s="221" t="s">
        <v>1011</v>
      </c>
      <c r="G533" s="222" t="s">
        <v>167</v>
      </c>
      <c r="H533" s="223">
        <v>3</v>
      </c>
      <c r="I533" s="224"/>
      <c r="J533" s="225">
        <f>ROUND(I533*H533,2)</f>
        <v>0</v>
      </c>
      <c r="K533" s="221" t="s">
        <v>146</v>
      </c>
      <c r="L533" s="44"/>
      <c r="M533" s="226" t="s">
        <v>1</v>
      </c>
      <c r="N533" s="227" t="s">
        <v>40</v>
      </c>
      <c r="O533" s="92"/>
      <c r="P533" s="228">
        <f>O533*H533</f>
        <v>0</v>
      </c>
      <c r="Q533" s="228">
        <v>0</v>
      </c>
      <c r="R533" s="228">
        <f>Q533*H533</f>
        <v>0</v>
      </c>
      <c r="S533" s="228">
        <v>0</v>
      </c>
      <c r="T533" s="229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30" t="s">
        <v>285</v>
      </c>
      <c r="AT533" s="230" t="s">
        <v>142</v>
      </c>
      <c r="AU533" s="230" t="s">
        <v>81</v>
      </c>
      <c r="AY533" s="17" t="s">
        <v>139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7" t="s">
        <v>147</v>
      </c>
      <c r="BK533" s="231">
        <f>ROUND(I533*H533,2)</f>
        <v>0</v>
      </c>
      <c r="BL533" s="17" t="s">
        <v>285</v>
      </c>
      <c r="BM533" s="230" t="s">
        <v>1012</v>
      </c>
    </row>
    <row r="534" s="2" customFormat="1" ht="14.4" customHeight="1">
      <c r="A534" s="38"/>
      <c r="B534" s="39"/>
      <c r="C534" s="219" t="s">
        <v>1013</v>
      </c>
      <c r="D534" s="219" t="s">
        <v>142</v>
      </c>
      <c r="E534" s="220" t="s">
        <v>1014</v>
      </c>
      <c r="F534" s="221" t="s">
        <v>1015</v>
      </c>
      <c r="G534" s="222" t="s">
        <v>167</v>
      </c>
      <c r="H534" s="223">
        <v>20</v>
      </c>
      <c r="I534" s="224"/>
      <c r="J534" s="225">
        <f>ROUND(I534*H534,2)</f>
        <v>0</v>
      </c>
      <c r="K534" s="221" t="s">
        <v>146</v>
      </c>
      <c r="L534" s="44"/>
      <c r="M534" s="226" t="s">
        <v>1</v>
      </c>
      <c r="N534" s="227" t="s">
        <v>40</v>
      </c>
      <c r="O534" s="92"/>
      <c r="P534" s="228">
        <f>O534*H534</f>
        <v>0</v>
      </c>
      <c r="Q534" s="228">
        <v>9.0000000000000006E-05</v>
      </c>
      <c r="R534" s="228">
        <f>Q534*H534</f>
        <v>0.0018000000000000002</v>
      </c>
      <c r="S534" s="228">
        <v>0</v>
      </c>
      <c r="T534" s="229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30" t="s">
        <v>285</v>
      </c>
      <c r="AT534" s="230" t="s">
        <v>142</v>
      </c>
      <c r="AU534" s="230" t="s">
        <v>81</v>
      </c>
      <c r="AY534" s="17" t="s">
        <v>139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7" t="s">
        <v>147</v>
      </c>
      <c r="BK534" s="231">
        <f>ROUND(I534*H534,2)</f>
        <v>0</v>
      </c>
      <c r="BL534" s="17" t="s">
        <v>285</v>
      </c>
      <c r="BM534" s="230" t="s">
        <v>1016</v>
      </c>
    </row>
    <row r="535" s="2" customFormat="1" ht="14.4" customHeight="1">
      <c r="A535" s="38"/>
      <c r="B535" s="39"/>
      <c r="C535" s="265" t="s">
        <v>932</v>
      </c>
      <c r="D535" s="265" t="s">
        <v>227</v>
      </c>
      <c r="E535" s="266" t="s">
        <v>1017</v>
      </c>
      <c r="F535" s="267" t="s">
        <v>1018</v>
      </c>
      <c r="G535" s="268" t="s">
        <v>167</v>
      </c>
      <c r="H535" s="269">
        <v>20</v>
      </c>
      <c r="I535" s="270"/>
      <c r="J535" s="271">
        <f>ROUND(I535*H535,2)</f>
        <v>0</v>
      </c>
      <c r="K535" s="267" t="s">
        <v>146</v>
      </c>
      <c r="L535" s="272"/>
      <c r="M535" s="273" t="s">
        <v>1</v>
      </c>
      <c r="N535" s="274" t="s">
        <v>40</v>
      </c>
      <c r="O535" s="92"/>
      <c r="P535" s="228">
        <f>O535*H535</f>
        <v>0</v>
      </c>
      <c r="Q535" s="228">
        <v>0.00038000000000000002</v>
      </c>
      <c r="R535" s="228">
        <f>Q535*H535</f>
        <v>0.0076000000000000009</v>
      </c>
      <c r="S535" s="228">
        <v>0</v>
      </c>
      <c r="T535" s="229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30" t="s">
        <v>642</v>
      </c>
      <c r="AT535" s="230" t="s">
        <v>227</v>
      </c>
      <c r="AU535" s="230" t="s">
        <v>81</v>
      </c>
      <c r="AY535" s="17" t="s">
        <v>139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7" t="s">
        <v>147</v>
      </c>
      <c r="BK535" s="231">
        <f>ROUND(I535*H535,2)</f>
        <v>0</v>
      </c>
      <c r="BL535" s="17" t="s">
        <v>642</v>
      </c>
      <c r="BM535" s="230" t="s">
        <v>1019</v>
      </c>
    </row>
    <row r="536" s="2" customFormat="1" ht="24.15" customHeight="1">
      <c r="A536" s="38"/>
      <c r="B536" s="39"/>
      <c r="C536" s="219" t="s">
        <v>1020</v>
      </c>
      <c r="D536" s="219" t="s">
        <v>142</v>
      </c>
      <c r="E536" s="220" t="s">
        <v>1021</v>
      </c>
      <c r="F536" s="221" t="s">
        <v>1022</v>
      </c>
      <c r="G536" s="222" t="s">
        <v>167</v>
      </c>
      <c r="H536" s="223">
        <v>30</v>
      </c>
      <c r="I536" s="224"/>
      <c r="J536" s="225">
        <f>ROUND(I536*H536,2)</f>
        <v>0</v>
      </c>
      <c r="K536" s="221" t="s">
        <v>146</v>
      </c>
      <c r="L536" s="44"/>
      <c r="M536" s="226" t="s">
        <v>1</v>
      </c>
      <c r="N536" s="227" t="s">
        <v>40</v>
      </c>
      <c r="O536" s="92"/>
      <c r="P536" s="228">
        <f>O536*H536</f>
        <v>0</v>
      </c>
      <c r="Q536" s="228">
        <v>0</v>
      </c>
      <c r="R536" s="228">
        <f>Q536*H536</f>
        <v>0</v>
      </c>
      <c r="S536" s="228">
        <v>0</v>
      </c>
      <c r="T536" s="229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30" t="s">
        <v>285</v>
      </c>
      <c r="AT536" s="230" t="s">
        <v>142</v>
      </c>
      <c r="AU536" s="230" t="s">
        <v>81</v>
      </c>
      <c r="AY536" s="17" t="s">
        <v>139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7" t="s">
        <v>147</v>
      </c>
      <c r="BK536" s="231">
        <f>ROUND(I536*H536,2)</f>
        <v>0</v>
      </c>
      <c r="BL536" s="17" t="s">
        <v>285</v>
      </c>
      <c r="BM536" s="230" t="s">
        <v>1023</v>
      </c>
    </row>
    <row r="537" s="2" customFormat="1" ht="24.15" customHeight="1">
      <c r="A537" s="38"/>
      <c r="B537" s="39"/>
      <c r="C537" s="219" t="s">
        <v>935</v>
      </c>
      <c r="D537" s="219" t="s">
        <v>142</v>
      </c>
      <c r="E537" s="220" t="s">
        <v>1024</v>
      </c>
      <c r="F537" s="221" t="s">
        <v>1025</v>
      </c>
      <c r="G537" s="222" t="s">
        <v>167</v>
      </c>
      <c r="H537" s="223">
        <v>65</v>
      </c>
      <c r="I537" s="224"/>
      <c r="J537" s="225">
        <f>ROUND(I537*H537,2)</f>
        <v>0</v>
      </c>
      <c r="K537" s="221" t="s">
        <v>146</v>
      </c>
      <c r="L537" s="44"/>
      <c r="M537" s="226" t="s">
        <v>1</v>
      </c>
      <c r="N537" s="227" t="s">
        <v>40</v>
      </c>
      <c r="O537" s="92"/>
      <c r="P537" s="228">
        <f>O537*H537</f>
        <v>0</v>
      </c>
      <c r="Q537" s="228">
        <v>0</v>
      </c>
      <c r="R537" s="228">
        <f>Q537*H537</f>
        <v>0</v>
      </c>
      <c r="S537" s="228">
        <v>0</v>
      </c>
      <c r="T537" s="229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30" t="s">
        <v>285</v>
      </c>
      <c r="AT537" s="230" t="s">
        <v>142</v>
      </c>
      <c r="AU537" s="230" t="s">
        <v>81</v>
      </c>
      <c r="AY537" s="17" t="s">
        <v>139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7" t="s">
        <v>147</v>
      </c>
      <c r="BK537" s="231">
        <f>ROUND(I537*H537,2)</f>
        <v>0</v>
      </c>
      <c r="BL537" s="17" t="s">
        <v>285</v>
      </c>
      <c r="BM537" s="230" t="s">
        <v>1026</v>
      </c>
    </row>
    <row r="538" s="2" customFormat="1" ht="24.15" customHeight="1">
      <c r="A538" s="38"/>
      <c r="B538" s="39"/>
      <c r="C538" s="219" t="s">
        <v>1027</v>
      </c>
      <c r="D538" s="219" t="s">
        <v>142</v>
      </c>
      <c r="E538" s="220" t="s">
        <v>1028</v>
      </c>
      <c r="F538" s="221" t="s">
        <v>1029</v>
      </c>
      <c r="G538" s="222" t="s">
        <v>167</v>
      </c>
      <c r="H538" s="223">
        <v>3</v>
      </c>
      <c r="I538" s="224"/>
      <c r="J538" s="225">
        <f>ROUND(I538*H538,2)</f>
        <v>0</v>
      </c>
      <c r="K538" s="221" t="s">
        <v>146</v>
      </c>
      <c r="L538" s="44"/>
      <c r="M538" s="226" t="s">
        <v>1</v>
      </c>
      <c r="N538" s="227" t="s">
        <v>40</v>
      </c>
      <c r="O538" s="92"/>
      <c r="P538" s="228">
        <f>O538*H538</f>
        <v>0</v>
      </c>
      <c r="Q538" s="228">
        <v>0</v>
      </c>
      <c r="R538" s="228">
        <f>Q538*H538</f>
        <v>0</v>
      </c>
      <c r="S538" s="228">
        <v>0</v>
      </c>
      <c r="T538" s="229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30" t="s">
        <v>285</v>
      </c>
      <c r="AT538" s="230" t="s">
        <v>142</v>
      </c>
      <c r="AU538" s="230" t="s">
        <v>81</v>
      </c>
      <c r="AY538" s="17" t="s">
        <v>139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7" t="s">
        <v>147</v>
      </c>
      <c r="BK538" s="231">
        <f>ROUND(I538*H538,2)</f>
        <v>0</v>
      </c>
      <c r="BL538" s="17" t="s">
        <v>285</v>
      </c>
      <c r="BM538" s="230" t="s">
        <v>1030</v>
      </c>
    </row>
    <row r="539" s="2" customFormat="1" ht="24.15" customHeight="1">
      <c r="A539" s="38"/>
      <c r="B539" s="39"/>
      <c r="C539" s="219" t="s">
        <v>939</v>
      </c>
      <c r="D539" s="219" t="s">
        <v>142</v>
      </c>
      <c r="E539" s="220" t="s">
        <v>1031</v>
      </c>
      <c r="F539" s="221" t="s">
        <v>1032</v>
      </c>
      <c r="G539" s="222" t="s">
        <v>167</v>
      </c>
      <c r="H539" s="223">
        <v>3</v>
      </c>
      <c r="I539" s="224"/>
      <c r="J539" s="225">
        <f>ROUND(I539*H539,2)</f>
        <v>0</v>
      </c>
      <c r="K539" s="221" t="s">
        <v>146</v>
      </c>
      <c r="L539" s="44"/>
      <c r="M539" s="226" t="s">
        <v>1</v>
      </c>
      <c r="N539" s="227" t="s">
        <v>40</v>
      </c>
      <c r="O539" s="92"/>
      <c r="P539" s="228">
        <f>O539*H539</f>
        <v>0</v>
      </c>
      <c r="Q539" s="228">
        <v>0</v>
      </c>
      <c r="R539" s="228">
        <f>Q539*H539</f>
        <v>0</v>
      </c>
      <c r="S539" s="228">
        <v>0</v>
      </c>
      <c r="T539" s="229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30" t="s">
        <v>285</v>
      </c>
      <c r="AT539" s="230" t="s">
        <v>142</v>
      </c>
      <c r="AU539" s="230" t="s">
        <v>81</v>
      </c>
      <c r="AY539" s="17" t="s">
        <v>139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7" t="s">
        <v>147</v>
      </c>
      <c r="BK539" s="231">
        <f>ROUND(I539*H539,2)</f>
        <v>0</v>
      </c>
      <c r="BL539" s="17" t="s">
        <v>285</v>
      </c>
      <c r="BM539" s="230" t="s">
        <v>1033</v>
      </c>
    </row>
    <row r="540" s="2" customFormat="1" ht="24.15" customHeight="1">
      <c r="A540" s="38"/>
      <c r="B540" s="39"/>
      <c r="C540" s="265" t="s">
        <v>1034</v>
      </c>
      <c r="D540" s="265" t="s">
        <v>227</v>
      </c>
      <c r="E540" s="266" t="s">
        <v>1035</v>
      </c>
      <c r="F540" s="267" t="s">
        <v>1036</v>
      </c>
      <c r="G540" s="268" t="s">
        <v>167</v>
      </c>
      <c r="H540" s="269">
        <v>31.5</v>
      </c>
      <c r="I540" s="270"/>
      <c r="J540" s="271">
        <f>ROUND(I540*H540,2)</f>
        <v>0</v>
      </c>
      <c r="K540" s="267" t="s">
        <v>146</v>
      </c>
      <c r="L540" s="272"/>
      <c r="M540" s="273" t="s">
        <v>1</v>
      </c>
      <c r="N540" s="274" t="s">
        <v>40</v>
      </c>
      <c r="O540" s="92"/>
      <c r="P540" s="228">
        <f>O540*H540</f>
        <v>0</v>
      </c>
      <c r="Q540" s="228">
        <v>0.00025999999999999998</v>
      </c>
      <c r="R540" s="228">
        <f>Q540*H540</f>
        <v>0.0081899999999999994</v>
      </c>
      <c r="S540" s="228">
        <v>0</v>
      </c>
      <c r="T540" s="229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30" t="s">
        <v>1037</v>
      </c>
      <c r="AT540" s="230" t="s">
        <v>227</v>
      </c>
      <c r="AU540" s="230" t="s">
        <v>81</v>
      </c>
      <c r="AY540" s="17" t="s">
        <v>139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7" t="s">
        <v>147</v>
      </c>
      <c r="BK540" s="231">
        <f>ROUND(I540*H540,2)</f>
        <v>0</v>
      </c>
      <c r="BL540" s="17" t="s">
        <v>285</v>
      </c>
      <c r="BM540" s="230" t="s">
        <v>1038</v>
      </c>
    </row>
    <row r="541" s="2" customFormat="1" ht="24.15" customHeight="1">
      <c r="A541" s="38"/>
      <c r="B541" s="39"/>
      <c r="C541" s="219" t="s">
        <v>942</v>
      </c>
      <c r="D541" s="219" t="s">
        <v>142</v>
      </c>
      <c r="E541" s="220" t="s">
        <v>1039</v>
      </c>
      <c r="F541" s="221" t="s">
        <v>1040</v>
      </c>
      <c r="G541" s="222" t="s">
        <v>173</v>
      </c>
      <c r="H541" s="223">
        <v>40</v>
      </c>
      <c r="I541" s="224"/>
      <c r="J541" s="225">
        <f>ROUND(I541*H541,2)</f>
        <v>0</v>
      </c>
      <c r="K541" s="221" t="s">
        <v>146</v>
      </c>
      <c r="L541" s="44"/>
      <c r="M541" s="226" t="s">
        <v>1</v>
      </c>
      <c r="N541" s="227" t="s">
        <v>40</v>
      </c>
      <c r="O541" s="92"/>
      <c r="P541" s="228">
        <f>O541*H541</f>
        <v>0</v>
      </c>
      <c r="Q541" s="228">
        <v>0</v>
      </c>
      <c r="R541" s="228">
        <f>Q541*H541</f>
        <v>0</v>
      </c>
      <c r="S541" s="228">
        <v>0</v>
      </c>
      <c r="T541" s="229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30" t="s">
        <v>285</v>
      </c>
      <c r="AT541" s="230" t="s">
        <v>142</v>
      </c>
      <c r="AU541" s="230" t="s">
        <v>81</v>
      </c>
      <c r="AY541" s="17" t="s">
        <v>139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7" t="s">
        <v>147</v>
      </c>
      <c r="BK541" s="231">
        <f>ROUND(I541*H541,2)</f>
        <v>0</v>
      </c>
      <c r="BL541" s="17" t="s">
        <v>285</v>
      </c>
      <c r="BM541" s="230" t="s">
        <v>1041</v>
      </c>
    </row>
    <row r="542" s="2" customFormat="1" ht="24.15" customHeight="1">
      <c r="A542" s="38"/>
      <c r="B542" s="39"/>
      <c r="C542" s="219" t="s">
        <v>1042</v>
      </c>
      <c r="D542" s="219" t="s">
        <v>142</v>
      </c>
      <c r="E542" s="220" t="s">
        <v>1043</v>
      </c>
      <c r="F542" s="221" t="s">
        <v>1044</v>
      </c>
      <c r="G542" s="222" t="s">
        <v>173</v>
      </c>
      <c r="H542" s="223">
        <v>50</v>
      </c>
      <c r="I542" s="224"/>
      <c r="J542" s="225">
        <f>ROUND(I542*H542,2)</f>
        <v>0</v>
      </c>
      <c r="K542" s="221" t="s">
        <v>146</v>
      </c>
      <c r="L542" s="44"/>
      <c r="M542" s="226" t="s">
        <v>1</v>
      </c>
      <c r="N542" s="227" t="s">
        <v>40</v>
      </c>
      <c r="O542" s="92"/>
      <c r="P542" s="228">
        <f>O542*H542</f>
        <v>0</v>
      </c>
      <c r="Q542" s="228">
        <v>0</v>
      </c>
      <c r="R542" s="228">
        <f>Q542*H542</f>
        <v>0</v>
      </c>
      <c r="S542" s="228">
        <v>0</v>
      </c>
      <c r="T542" s="229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30" t="s">
        <v>285</v>
      </c>
      <c r="AT542" s="230" t="s">
        <v>142</v>
      </c>
      <c r="AU542" s="230" t="s">
        <v>81</v>
      </c>
      <c r="AY542" s="17" t="s">
        <v>139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7" t="s">
        <v>147</v>
      </c>
      <c r="BK542" s="231">
        <f>ROUND(I542*H542,2)</f>
        <v>0</v>
      </c>
      <c r="BL542" s="17" t="s">
        <v>285</v>
      </c>
      <c r="BM542" s="230" t="s">
        <v>1045</v>
      </c>
    </row>
    <row r="543" s="2" customFormat="1" ht="24.15" customHeight="1">
      <c r="A543" s="38"/>
      <c r="B543" s="39"/>
      <c r="C543" s="219" t="s">
        <v>948</v>
      </c>
      <c r="D543" s="219" t="s">
        <v>142</v>
      </c>
      <c r="E543" s="220" t="s">
        <v>1046</v>
      </c>
      <c r="F543" s="221" t="s">
        <v>1047</v>
      </c>
      <c r="G543" s="222" t="s">
        <v>145</v>
      </c>
      <c r="H543" s="223">
        <v>5</v>
      </c>
      <c r="I543" s="224"/>
      <c r="J543" s="225">
        <f>ROUND(I543*H543,2)</f>
        <v>0</v>
      </c>
      <c r="K543" s="221" t="s">
        <v>146</v>
      </c>
      <c r="L543" s="44"/>
      <c r="M543" s="226" t="s">
        <v>1</v>
      </c>
      <c r="N543" s="227" t="s">
        <v>40</v>
      </c>
      <c r="O543" s="92"/>
      <c r="P543" s="228">
        <f>O543*H543</f>
        <v>0</v>
      </c>
      <c r="Q543" s="228">
        <v>0</v>
      </c>
      <c r="R543" s="228">
        <f>Q543*H543</f>
        <v>0</v>
      </c>
      <c r="S543" s="228">
        <v>0.0040000000000000001</v>
      </c>
      <c r="T543" s="229">
        <f>S543*H543</f>
        <v>0.02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30" t="s">
        <v>285</v>
      </c>
      <c r="AT543" s="230" t="s">
        <v>142</v>
      </c>
      <c r="AU543" s="230" t="s">
        <v>81</v>
      </c>
      <c r="AY543" s="17" t="s">
        <v>139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7" t="s">
        <v>147</v>
      </c>
      <c r="BK543" s="231">
        <f>ROUND(I543*H543,2)</f>
        <v>0</v>
      </c>
      <c r="BL543" s="17" t="s">
        <v>285</v>
      </c>
      <c r="BM543" s="230" t="s">
        <v>1048</v>
      </c>
    </row>
    <row r="544" s="2" customFormat="1" ht="24.15" customHeight="1">
      <c r="A544" s="38"/>
      <c r="B544" s="39"/>
      <c r="C544" s="219" t="s">
        <v>1049</v>
      </c>
      <c r="D544" s="219" t="s">
        <v>142</v>
      </c>
      <c r="E544" s="220" t="s">
        <v>1050</v>
      </c>
      <c r="F544" s="221" t="s">
        <v>1051</v>
      </c>
      <c r="G544" s="222" t="s">
        <v>145</v>
      </c>
      <c r="H544" s="223">
        <v>8</v>
      </c>
      <c r="I544" s="224"/>
      <c r="J544" s="225">
        <f>ROUND(I544*H544,2)</f>
        <v>0</v>
      </c>
      <c r="K544" s="221" t="s">
        <v>146</v>
      </c>
      <c r="L544" s="44"/>
      <c r="M544" s="226" t="s">
        <v>1</v>
      </c>
      <c r="N544" s="227" t="s">
        <v>40</v>
      </c>
      <c r="O544" s="92"/>
      <c r="P544" s="228">
        <f>O544*H544</f>
        <v>0</v>
      </c>
      <c r="Q544" s="228">
        <v>0</v>
      </c>
      <c r="R544" s="228">
        <f>Q544*H544</f>
        <v>0</v>
      </c>
      <c r="S544" s="228">
        <v>0.0080000000000000002</v>
      </c>
      <c r="T544" s="229">
        <f>S544*H544</f>
        <v>0.064000000000000001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30" t="s">
        <v>285</v>
      </c>
      <c r="AT544" s="230" t="s">
        <v>142</v>
      </c>
      <c r="AU544" s="230" t="s">
        <v>81</v>
      </c>
      <c r="AY544" s="17" t="s">
        <v>139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7" t="s">
        <v>147</v>
      </c>
      <c r="BK544" s="231">
        <f>ROUND(I544*H544,2)</f>
        <v>0</v>
      </c>
      <c r="BL544" s="17" t="s">
        <v>285</v>
      </c>
      <c r="BM544" s="230" t="s">
        <v>1052</v>
      </c>
    </row>
    <row r="545" s="2" customFormat="1" ht="24.15" customHeight="1">
      <c r="A545" s="38"/>
      <c r="B545" s="39"/>
      <c r="C545" s="219" t="s">
        <v>951</v>
      </c>
      <c r="D545" s="219" t="s">
        <v>142</v>
      </c>
      <c r="E545" s="220" t="s">
        <v>1053</v>
      </c>
      <c r="F545" s="221" t="s">
        <v>1054</v>
      </c>
      <c r="G545" s="222" t="s">
        <v>145</v>
      </c>
      <c r="H545" s="223">
        <v>6</v>
      </c>
      <c r="I545" s="224"/>
      <c r="J545" s="225">
        <f>ROUND(I545*H545,2)</f>
        <v>0</v>
      </c>
      <c r="K545" s="221" t="s">
        <v>146</v>
      </c>
      <c r="L545" s="44"/>
      <c r="M545" s="226" t="s">
        <v>1</v>
      </c>
      <c r="N545" s="227" t="s">
        <v>40</v>
      </c>
      <c r="O545" s="92"/>
      <c r="P545" s="228">
        <f>O545*H545</f>
        <v>0</v>
      </c>
      <c r="Q545" s="228">
        <v>0</v>
      </c>
      <c r="R545" s="228">
        <f>Q545*H545</f>
        <v>0</v>
      </c>
      <c r="S545" s="228">
        <v>0.012</v>
      </c>
      <c r="T545" s="229">
        <f>S545*H545</f>
        <v>0.072000000000000008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30" t="s">
        <v>285</v>
      </c>
      <c r="AT545" s="230" t="s">
        <v>142</v>
      </c>
      <c r="AU545" s="230" t="s">
        <v>81</v>
      </c>
      <c r="AY545" s="17" t="s">
        <v>139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7" t="s">
        <v>147</v>
      </c>
      <c r="BK545" s="231">
        <f>ROUND(I545*H545,2)</f>
        <v>0</v>
      </c>
      <c r="BL545" s="17" t="s">
        <v>285</v>
      </c>
      <c r="BM545" s="230" t="s">
        <v>1055</v>
      </c>
    </row>
    <row r="546" s="2" customFormat="1" ht="24.15" customHeight="1">
      <c r="A546" s="38"/>
      <c r="B546" s="39"/>
      <c r="C546" s="219" t="s">
        <v>1056</v>
      </c>
      <c r="D546" s="219" t="s">
        <v>142</v>
      </c>
      <c r="E546" s="220" t="s">
        <v>1057</v>
      </c>
      <c r="F546" s="221" t="s">
        <v>1058</v>
      </c>
      <c r="G546" s="222" t="s">
        <v>145</v>
      </c>
      <c r="H546" s="223">
        <v>30</v>
      </c>
      <c r="I546" s="224"/>
      <c r="J546" s="225">
        <f>ROUND(I546*H546,2)</f>
        <v>0</v>
      </c>
      <c r="K546" s="221" t="s">
        <v>146</v>
      </c>
      <c r="L546" s="44"/>
      <c r="M546" s="226" t="s">
        <v>1</v>
      </c>
      <c r="N546" s="227" t="s">
        <v>40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3.0000000000000001E-05</v>
      </c>
      <c r="T546" s="229">
        <f>S546*H546</f>
        <v>0.00089999999999999998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30" t="s">
        <v>285</v>
      </c>
      <c r="AT546" s="230" t="s">
        <v>142</v>
      </c>
      <c r="AU546" s="230" t="s">
        <v>81</v>
      </c>
      <c r="AY546" s="17" t="s">
        <v>139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7" t="s">
        <v>147</v>
      </c>
      <c r="BK546" s="231">
        <f>ROUND(I546*H546,2)</f>
        <v>0</v>
      </c>
      <c r="BL546" s="17" t="s">
        <v>285</v>
      </c>
      <c r="BM546" s="230" t="s">
        <v>1059</v>
      </c>
    </row>
    <row r="547" s="2" customFormat="1" ht="24.15" customHeight="1">
      <c r="A547" s="38"/>
      <c r="B547" s="39"/>
      <c r="C547" s="219" t="s">
        <v>955</v>
      </c>
      <c r="D547" s="219" t="s">
        <v>142</v>
      </c>
      <c r="E547" s="220" t="s">
        <v>1060</v>
      </c>
      <c r="F547" s="221" t="s">
        <v>1061</v>
      </c>
      <c r="G547" s="222" t="s">
        <v>145</v>
      </c>
      <c r="H547" s="223">
        <v>1</v>
      </c>
      <c r="I547" s="224"/>
      <c r="J547" s="225">
        <f>ROUND(I547*H547,2)</f>
        <v>0</v>
      </c>
      <c r="K547" s="221" t="s">
        <v>146</v>
      </c>
      <c r="L547" s="44"/>
      <c r="M547" s="226" t="s">
        <v>1</v>
      </c>
      <c r="N547" s="227" t="s">
        <v>40</v>
      </c>
      <c r="O547" s="92"/>
      <c r="P547" s="228">
        <f>O547*H547</f>
        <v>0</v>
      </c>
      <c r="Q547" s="228">
        <v>0</v>
      </c>
      <c r="R547" s="228">
        <f>Q547*H547</f>
        <v>0</v>
      </c>
      <c r="S547" s="228">
        <v>0.002</v>
      </c>
      <c r="T547" s="229">
        <f>S547*H547</f>
        <v>0.002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30" t="s">
        <v>285</v>
      </c>
      <c r="AT547" s="230" t="s">
        <v>142</v>
      </c>
      <c r="AU547" s="230" t="s">
        <v>81</v>
      </c>
      <c r="AY547" s="17" t="s">
        <v>139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7" t="s">
        <v>147</v>
      </c>
      <c r="BK547" s="231">
        <f>ROUND(I547*H547,2)</f>
        <v>0</v>
      </c>
      <c r="BL547" s="17" t="s">
        <v>285</v>
      </c>
      <c r="BM547" s="230" t="s">
        <v>1062</v>
      </c>
    </row>
    <row r="548" s="2" customFormat="1" ht="37.8" customHeight="1">
      <c r="A548" s="38"/>
      <c r="B548" s="39"/>
      <c r="C548" s="219" t="s">
        <v>1063</v>
      </c>
      <c r="D548" s="219" t="s">
        <v>142</v>
      </c>
      <c r="E548" s="220" t="s">
        <v>1064</v>
      </c>
      <c r="F548" s="221" t="s">
        <v>1065</v>
      </c>
      <c r="G548" s="222" t="s">
        <v>145</v>
      </c>
      <c r="H548" s="223">
        <v>1</v>
      </c>
      <c r="I548" s="224"/>
      <c r="J548" s="225">
        <f>ROUND(I548*H548,2)</f>
        <v>0</v>
      </c>
      <c r="K548" s="221" t="s">
        <v>146</v>
      </c>
      <c r="L548" s="44"/>
      <c r="M548" s="226" t="s">
        <v>1</v>
      </c>
      <c r="N548" s="227" t="s">
        <v>40</v>
      </c>
      <c r="O548" s="92"/>
      <c r="P548" s="228">
        <f>O548*H548</f>
        <v>0</v>
      </c>
      <c r="Q548" s="228">
        <v>0</v>
      </c>
      <c r="R548" s="228">
        <f>Q548*H548</f>
        <v>0</v>
      </c>
      <c r="S548" s="228">
        <v>0.097000000000000003</v>
      </c>
      <c r="T548" s="229">
        <f>S548*H548</f>
        <v>0.097000000000000003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30" t="s">
        <v>285</v>
      </c>
      <c r="AT548" s="230" t="s">
        <v>142</v>
      </c>
      <c r="AU548" s="230" t="s">
        <v>81</v>
      </c>
      <c r="AY548" s="17" t="s">
        <v>139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7" t="s">
        <v>147</v>
      </c>
      <c r="BK548" s="231">
        <f>ROUND(I548*H548,2)</f>
        <v>0</v>
      </c>
      <c r="BL548" s="17" t="s">
        <v>285</v>
      </c>
      <c r="BM548" s="230" t="s">
        <v>1066</v>
      </c>
    </row>
    <row r="549" s="2" customFormat="1" ht="24.15" customHeight="1">
      <c r="A549" s="38"/>
      <c r="B549" s="39"/>
      <c r="C549" s="219" t="s">
        <v>960</v>
      </c>
      <c r="D549" s="219" t="s">
        <v>142</v>
      </c>
      <c r="E549" s="220" t="s">
        <v>1067</v>
      </c>
      <c r="F549" s="221" t="s">
        <v>1068</v>
      </c>
      <c r="G549" s="222" t="s">
        <v>167</v>
      </c>
      <c r="H549" s="223">
        <v>20</v>
      </c>
      <c r="I549" s="224"/>
      <c r="J549" s="225">
        <f>ROUND(I549*H549,2)</f>
        <v>0</v>
      </c>
      <c r="K549" s="221" t="s">
        <v>146</v>
      </c>
      <c r="L549" s="44"/>
      <c r="M549" s="226" t="s">
        <v>1</v>
      </c>
      <c r="N549" s="227" t="s">
        <v>40</v>
      </c>
      <c r="O549" s="92"/>
      <c r="P549" s="228">
        <f>O549*H549</f>
        <v>0</v>
      </c>
      <c r="Q549" s="228">
        <v>0</v>
      </c>
      <c r="R549" s="228">
        <f>Q549*H549</f>
        <v>0</v>
      </c>
      <c r="S549" s="228">
        <v>0.002</v>
      </c>
      <c r="T549" s="229">
        <f>S549*H549</f>
        <v>0.040000000000000001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30" t="s">
        <v>285</v>
      </c>
      <c r="AT549" s="230" t="s">
        <v>142</v>
      </c>
      <c r="AU549" s="230" t="s">
        <v>81</v>
      </c>
      <c r="AY549" s="17" t="s">
        <v>139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7" t="s">
        <v>147</v>
      </c>
      <c r="BK549" s="231">
        <f>ROUND(I549*H549,2)</f>
        <v>0</v>
      </c>
      <c r="BL549" s="17" t="s">
        <v>285</v>
      </c>
      <c r="BM549" s="230" t="s">
        <v>1069</v>
      </c>
    </row>
    <row r="550" s="2" customFormat="1" ht="24.15" customHeight="1">
      <c r="A550" s="38"/>
      <c r="B550" s="39"/>
      <c r="C550" s="219" t="s">
        <v>1070</v>
      </c>
      <c r="D550" s="219" t="s">
        <v>142</v>
      </c>
      <c r="E550" s="220" t="s">
        <v>1071</v>
      </c>
      <c r="F550" s="221" t="s">
        <v>1072</v>
      </c>
      <c r="G550" s="222" t="s">
        <v>167</v>
      </c>
      <c r="H550" s="223">
        <v>30</v>
      </c>
      <c r="I550" s="224"/>
      <c r="J550" s="225">
        <f>ROUND(I550*H550,2)</f>
        <v>0</v>
      </c>
      <c r="K550" s="221" t="s">
        <v>146</v>
      </c>
      <c r="L550" s="44"/>
      <c r="M550" s="226" t="s">
        <v>1</v>
      </c>
      <c r="N550" s="227" t="s">
        <v>40</v>
      </c>
      <c r="O550" s="92"/>
      <c r="P550" s="228">
        <f>O550*H550</f>
        <v>0</v>
      </c>
      <c r="Q550" s="228">
        <v>0</v>
      </c>
      <c r="R550" s="228">
        <f>Q550*H550</f>
        <v>0</v>
      </c>
      <c r="S550" s="228">
        <v>0.0089999999999999993</v>
      </c>
      <c r="T550" s="229">
        <f>S550*H550</f>
        <v>0.26999999999999996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30" t="s">
        <v>285</v>
      </c>
      <c r="AT550" s="230" t="s">
        <v>142</v>
      </c>
      <c r="AU550" s="230" t="s">
        <v>81</v>
      </c>
      <c r="AY550" s="17" t="s">
        <v>139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7" t="s">
        <v>147</v>
      </c>
      <c r="BK550" s="231">
        <f>ROUND(I550*H550,2)</f>
        <v>0</v>
      </c>
      <c r="BL550" s="17" t="s">
        <v>285</v>
      </c>
      <c r="BM550" s="230" t="s">
        <v>1073</v>
      </c>
    </row>
    <row r="551" s="2" customFormat="1" ht="24.15" customHeight="1">
      <c r="A551" s="38"/>
      <c r="B551" s="39"/>
      <c r="C551" s="219" t="s">
        <v>965</v>
      </c>
      <c r="D551" s="219" t="s">
        <v>142</v>
      </c>
      <c r="E551" s="220" t="s">
        <v>1074</v>
      </c>
      <c r="F551" s="221" t="s">
        <v>1075</v>
      </c>
      <c r="G551" s="222" t="s">
        <v>167</v>
      </c>
      <c r="H551" s="223">
        <v>10</v>
      </c>
      <c r="I551" s="224"/>
      <c r="J551" s="225">
        <f>ROUND(I551*H551,2)</f>
        <v>0</v>
      </c>
      <c r="K551" s="221" t="s">
        <v>146</v>
      </c>
      <c r="L551" s="44"/>
      <c r="M551" s="226" t="s">
        <v>1</v>
      </c>
      <c r="N551" s="227" t="s">
        <v>40</v>
      </c>
      <c r="O551" s="92"/>
      <c r="P551" s="228">
        <f>O551*H551</f>
        <v>0</v>
      </c>
      <c r="Q551" s="228">
        <v>0</v>
      </c>
      <c r="R551" s="228">
        <f>Q551*H551</f>
        <v>0</v>
      </c>
      <c r="S551" s="228">
        <v>0.012999999999999999</v>
      </c>
      <c r="T551" s="229">
        <f>S551*H551</f>
        <v>0.13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30" t="s">
        <v>285</v>
      </c>
      <c r="AT551" s="230" t="s">
        <v>142</v>
      </c>
      <c r="AU551" s="230" t="s">
        <v>81</v>
      </c>
      <c r="AY551" s="17" t="s">
        <v>139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7" t="s">
        <v>147</v>
      </c>
      <c r="BK551" s="231">
        <f>ROUND(I551*H551,2)</f>
        <v>0</v>
      </c>
      <c r="BL551" s="17" t="s">
        <v>285</v>
      </c>
      <c r="BM551" s="230" t="s">
        <v>1076</v>
      </c>
    </row>
    <row r="552" s="2" customFormat="1" ht="24.15" customHeight="1">
      <c r="A552" s="38"/>
      <c r="B552" s="39"/>
      <c r="C552" s="219" t="s">
        <v>1077</v>
      </c>
      <c r="D552" s="219" t="s">
        <v>142</v>
      </c>
      <c r="E552" s="220" t="s">
        <v>1078</v>
      </c>
      <c r="F552" s="221" t="s">
        <v>1079</v>
      </c>
      <c r="G552" s="222" t="s">
        <v>145</v>
      </c>
      <c r="H552" s="223">
        <v>30</v>
      </c>
      <c r="I552" s="224"/>
      <c r="J552" s="225">
        <f>ROUND(I552*H552,2)</f>
        <v>0</v>
      </c>
      <c r="K552" s="221" t="s">
        <v>146</v>
      </c>
      <c r="L552" s="44"/>
      <c r="M552" s="226" t="s">
        <v>1</v>
      </c>
      <c r="N552" s="227" t="s">
        <v>40</v>
      </c>
      <c r="O552" s="92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30" t="s">
        <v>285</v>
      </c>
      <c r="AT552" s="230" t="s">
        <v>142</v>
      </c>
      <c r="AU552" s="230" t="s">
        <v>81</v>
      </c>
      <c r="AY552" s="17" t="s">
        <v>139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7" t="s">
        <v>147</v>
      </c>
      <c r="BK552" s="231">
        <f>ROUND(I552*H552,2)</f>
        <v>0</v>
      </c>
      <c r="BL552" s="17" t="s">
        <v>285</v>
      </c>
      <c r="BM552" s="230" t="s">
        <v>1080</v>
      </c>
    </row>
    <row r="553" s="2" customFormat="1" ht="24.15" customHeight="1">
      <c r="A553" s="38"/>
      <c r="B553" s="39"/>
      <c r="C553" s="219" t="s">
        <v>971</v>
      </c>
      <c r="D553" s="219" t="s">
        <v>142</v>
      </c>
      <c r="E553" s="220" t="s">
        <v>1081</v>
      </c>
      <c r="F553" s="221" t="s">
        <v>1082</v>
      </c>
      <c r="G553" s="222" t="s">
        <v>145</v>
      </c>
      <c r="H553" s="223">
        <v>80</v>
      </c>
      <c r="I553" s="224"/>
      <c r="J553" s="225">
        <f>ROUND(I553*H553,2)</f>
        <v>0</v>
      </c>
      <c r="K553" s="221" t="s">
        <v>146</v>
      </c>
      <c r="L553" s="44"/>
      <c r="M553" s="226" t="s">
        <v>1</v>
      </c>
      <c r="N553" s="227" t="s">
        <v>40</v>
      </c>
      <c r="O553" s="92"/>
      <c r="P553" s="228">
        <f>O553*H553</f>
        <v>0</v>
      </c>
      <c r="Q553" s="228">
        <v>0</v>
      </c>
      <c r="R553" s="228">
        <f>Q553*H553</f>
        <v>0</v>
      </c>
      <c r="S553" s="228">
        <v>0</v>
      </c>
      <c r="T553" s="229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30" t="s">
        <v>285</v>
      </c>
      <c r="AT553" s="230" t="s">
        <v>142</v>
      </c>
      <c r="AU553" s="230" t="s">
        <v>81</v>
      </c>
      <c r="AY553" s="17" t="s">
        <v>139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7" t="s">
        <v>147</v>
      </c>
      <c r="BK553" s="231">
        <f>ROUND(I553*H553,2)</f>
        <v>0</v>
      </c>
      <c r="BL553" s="17" t="s">
        <v>285</v>
      </c>
      <c r="BM553" s="230" t="s">
        <v>1083</v>
      </c>
    </row>
    <row r="554" s="2" customFormat="1" ht="24.15" customHeight="1">
      <c r="A554" s="38"/>
      <c r="B554" s="39"/>
      <c r="C554" s="265" t="s">
        <v>1084</v>
      </c>
      <c r="D554" s="265" t="s">
        <v>227</v>
      </c>
      <c r="E554" s="266" t="s">
        <v>1085</v>
      </c>
      <c r="F554" s="267" t="s">
        <v>1086</v>
      </c>
      <c r="G554" s="268" t="s">
        <v>1087</v>
      </c>
      <c r="H554" s="269">
        <v>1</v>
      </c>
      <c r="I554" s="270"/>
      <c r="J554" s="271">
        <f>ROUND(I554*H554,2)</f>
        <v>0</v>
      </c>
      <c r="K554" s="267" t="s">
        <v>146</v>
      </c>
      <c r="L554" s="272"/>
      <c r="M554" s="273" t="s">
        <v>1</v>
      </c>
      <c r="N554" s="274" t="s">
        <v>40</v>
      </c>
      <c r="O554" s="92"/>
      <c r="P554" s="228">
        <f>O554*H554</f>
        <v>0</v>
      </c>
      <c r="Q554" s="228">
        <v>0</v>
      </c>
      <c r="R554" s="228">
        <f>Q554*H554</f>
        <v>0</v>
      </c>
      <c r="S554" s="228">
        <v>0</v>
      </c>
      <c r="T554" s="229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30" t="s">
        <v>642</v>
      </c>
      <c r="AT554" s="230" t="s">
        <v>227</v>
      </c>
      <c r="AU554" s="230" t="s">
        <v>81</v>
      </c>
      <c r="AY554" s="17" t="s">
        <v>139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7" t="s">
        <v>147</v>
      </c>
      <c r="BK554" s="231">
        <f>ROUND(I554*H554,2)</f>
        <v>0</v>
      </c>
      <c r="BL554" s="17" t="s">
        <v>642</v>
      </c>
      <c r="BM554" s="230" t="s">
        <v>1088</v>
      </c>
    </row>
    <row r="555" s="2" customFormat="1" ht="24.15" customHeight="1">
      <c r="A555" s="38"/>
      <c r="B555" s="39"/>
      <c r="C555" s="265" t="s">
        <v>977</v>
      </c>
      <c r="D555" s="265" t="s">
        <v>227</v>
      </c>
      <c r="E555" s="266" t="s">
        <v>1089</v>
      </c>
      <c r="F555" s="267" t="s">
        <v>1090</v>
      </c>
      <c r="G555" s="268" t="s">
        <v>1087</v>
      </c>
      <c r="H555" s="269">
        <v>1</v>
      </c>
      <c r="I555" s="270"/>
      <c r="J555" s="271">
        <f>ROUND(I555*H555,2)</f>
        <v>0</v>
      </c>
      <c r="K555" s="267" t="s">
        <v>146</v>
      </c>
      <c r="L555" s="272"/>
      <c r="M555" s="273" t="s">
        <v>1</v>
      </c>
      <c r="N555" s="274" t="s">
        <v>40</v>
      </c>
      <c r="O555" s="92"/>
      <c r="P555" s="228">
        <f>O555*H555</f>
        <v>0</v>
      </c>
      <c r="Q555" s="228">
        <v>0.00316</v>
      </c>
      <c r="R555" s="228">
        <f>Q555*H555</f>
        <v>0.00316</v>
      </c>
      <c r="S555" s="228">
        <v>0</v>
      </c>
      <c r="T555" s="229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30" t="s">
        <v>642</v>
      </c>
      <c r="AT555" s="230" t="s">
        <v>227</v>
      </c>
      <c r="AU555" s="230" t="s">
        <v>81</v>
      </c>
      <c r="AY555" s="17" t="s">
        <v>139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7" t="s">
        <v>147</v>
      </c>
      <c r="BK555" s="231">
        <f>ROUND(I555*H555,2)</f>
        <v>0</v>
      </c>
      <c r="BL555" s="17" t="s">
        <v>642</v>
      </c>
      <c r="BM555" s="230" t="s">
        <v>1091</v>
      </c>
    </row>
    <row r="556" s="2" customFormat="1" ht="24.15" customHeight="1">
      <c r="A556" s="38"/>
      <c r="B556" s="39"/>
      <c r="C556" s="265" t="s">
        <v>1092</v>
      </c>
      <c r="D556" s="265" t="s">
        <v>227</v>
      </c>
      <c r="E556" s="266" t="s">
        <v>1093</v>
      </c>
      <c r="F556" s="267" t="s">
        <v>1094</v>
      </c>
      <c r="G556" s="268" t="s">
        <v>1087</v>
      </c>
      <c r="H556" s="269">
        <v>1</v>
      </c>
      <c r="I556" s="270"/>
      <c r="J556" s="271">
        <f>ROUND(I556*H556,2)</f>
        <v>0</v>
      </c>
      <c r="K556" s="267" t="s">
        <v>146</v>
      </c>
      <c r="L556" s="272"/>
      <c r="M556" s="273" t="s">
        <v>1</v>
      </c>
      <c r="N556" s="274" t="s">
        <v>40</v>
      </c>
      <c r="O556" s="92"/>
      <c r="P556" s="228">
        <f>O556*H556</f>
        <v>0</v>
      </c>
      <c r="Q556" s="228">
        <v>0.00064000000000000005</v>
      </c>
      <c r="R556" s="228">
        <f>Q556*H556</f>
        <v>0.00064000000000000005</v>
      </c>
      <c r="S556" s="228">
        <v>0</v>
      </c>
      <c r="T556" s="229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30" t="s">
        <v>642</v>
      </c>
      <c r="AT556" s="230" t="s">
        <v>227</v>
      </c>
      <c r="AU556" s="230" t="s">
        <v>81</v>
      </c>
      <c r="AY556" s="17" t="s">
        <v>139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7" t="s">
        <v>147</v>
      </c>
      <c r="BK556" s="231">
        <f>ROUND(I556*H556,2)</f>
        <v>0</v>
      </c>
      <c r="BL556" s="17" t="s">
        <v>642</v>
      </c>
      <c r="BM556" s="230" t="s">
        <v>1095</v>
      </c>
    </row>
    <row r="557" s="2" customFormat="1" ht="24.15" customHeight="1">
      <c r="A557" s="38"/>
      <c r="B557" s="39"/>
      <c r="C557" s="219" t="s">
        <v>1096</v>
      </c>
      <c r="D557" s="219" t="s">
        <v>142</v>
      </c>
      <c r="E557" s="220" t="s">
        <v>1097</v>
      </c>
      <c r="F557" s="221" t="s">
        <v>1098</v>
      </c>
      <c r="G557" s="222" t="s">
        <v>167</v>
      </c>
      <c r="H557" s="223">
        <v>20</v>
      </c>
      <c r="I557" s="224"/>
      <c r="J557" s="225">
        <f>ROUND(I557*H557,2)</f>
        <v>0</v>
      </c>
      <c r="K557" s="221" t="s">
        <v>146</v>
      </c>
      <c r="L557" s="44"/>
      <c r="M557" s="226" t="s">
        <v>1</v>
      </c>
      <c r="N557" s="227" t="s">
        <v>40</v>
      </c>
      <c r="O557" s="92"/>
      <c r="P557" s="228">
        <f>O557*H557</f>
        <v>0</v>
      </c>
      <c r="Q557" s="228">
        <v>0.00014999999999999999</v>
      </c>
      <c r="R557" s="228">
        <f>Q557*H557</f>
        <v>0.0029999999999999996</v>
      </c>
      <c r="S557" s="228">
        <v>0</v>
      </c>
      <c r="T557" s="229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30" t="s">
        <v>285</v>
      </c>
      <c r="AT557" s="230" t="s">
        <v>142</v>
      </c>
      <c r="AU557" s="230" t="s">
        <v>81</v>
      </c>
      <c r="AY557" s="17" t="s">
        <v>139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7" t="s">
        <v>147</v>
      </c>
      <c r="BK557" s="231">
        <f>ROUND(I557*H557,2)</f>
        <v>0</v>
      </c>
      <c r="BL557" s="17" t="s">
        <v>285</v>
      </c>
      <c r="BM557" s="230" t="s">
        <v>1099</v>
      </c>
    </row>
    <row r="558" s="2" customFormat="1" ht="24.15" customHeight="1">
      <c r="A558" s="38"/>
      <c r="B558" s="39"/>
      <c r="C558" s="219" t="s">
        <v>1100</v>
      </c>
      <c r="D558" s="219" t="s">
        <v>142</v>
      </c>
      <c r="E558" s="220" t="s">
        <v>1101</v>
      </c>
      <c r="F558" s="221" t="s">
        <v>1102</v>
      </c>
      <c r="G558" s="222" t="s">
        <v>167</v>
      </c>
      <c r="H558" s="223">
        <v>30</v>
      </c>
      <c r="I558" s="224"/>
      <c r="J558" s="225">
        <f>ROUND(I558*H558,2)</f>
        <v>0</v>
      </c>
      <c r="K558" s="221" t="s">
        <v>146</v>
      </c>
      <c r="L558" s="44"/>
      <c r="M558" s="226" t="s">
        <v>1</v>
      </c>
      <c r="N558" s="227" t="s">
        <v>40</v>
      </c>
      <c r="O558" s="92"/>
      <c r="P558" s="228">
        <f>O558*H558</f>
        <v>0</v>
      </c>
      <c r="Q558" s="228">
        <v>0.00083000000000000001</v>
      </c>
      <c r="R558" s="228">
        <f>Q558*H558</f>
        <v>0.024899999999999999</v>
      </c>
      <c r="S558" s="228">
        <v>0</v>
      </c>
      <c r="T558" s="229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30" t="s">
        <v>285</v>
      </c>
      <c r="AT558" s="230" t="s">
        <v>142</v>
      </c>
      <c r="AU558" s="230" t="s">
        <v>81</v>
      </c>
      <c r="AY558" s="17" t="s">
        <v>139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7" t="s">
        <v>147</v>
      </c>
      <c r="BK558" s="231">
        <f>ROUND(I558*H558,2)</f>
        <v>0</v>
      </c>
      <c r="BL558" s="17" t="s">
        <v>285</v>
      </c>
      <c r="BM558" s="230" t="s">
        <v>1103</v>
      </c>
    </row>
    <row r="559" s="2" customFormat="1" ht="24.15" customHeight="1">
      <c r="A559" s="38"/>
      <c r="B559" s="39"/>
      <c r="C559" s="219" t="s">
        <v>1104</v>
      </c>
      <c r="D559" s="219" t="s">
        <v>142</v>
      </c>
      <c r="E559" s="220" t="s">
        <v>1105</v>
      </c>
      <c r="F559" s="221" t="s">
        <v>1106</v>
      </c>
      <c r="G559" s="222" t="s">
        <v>167</v>
      </c>
      <c r="H559" s="223">
        <v>10</v>
      </c>
      <c r="I559" s="224"/>
      <c r="J559" s="225">
        <f>ROUND(I559*H559,2)</f>
        <v>0</v>
      </c>
      <c r="K559" s="221" t="s">
        <v>146</v>
      </c>
      <c r="L559" s="44"/>
      <c r="M559" s="226" t="s">
        <v>1</v>
      </c>
      <c r="N559" s="227" t="s">
        <v>40</v>
      </c>
      <c r="O559" s="92"/>
      <c r="P559" s="228">
        <f>O559*H559</f>
        <v>0</v>
      </c>
      <c r="Q559" s="228">
        <v>0.0011900000000000001</v>
      </c>
      <c r="R559" s="228">
        <f>Q559*H559</f>
        <v>0.011900000000000001</v>
      </c>
      <c r="S559" s="228">
        <v>0</v>
      </c>
      <c r="T559" s="229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30" t="s">
        <v>285</v>
      </c>
      <c r="AT559" s="230" t="s">
        <v>142</v>
      </c>
      <c r="AU559" s="230" t="s">
        <v>81</v>
      </c>
      <c r="AY559" s="17" t="s">
        <v>139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7" t="s">
        <v>147</v>
      </c>
      <c r="BK559" s="231">
        <f>ROUND(I559*H559,2)</f>
        <v>0</v>
      </c>
      <c r="BL559" s="17" t="s">
        <v>285</v>
      </c>
      <c r="BM559" s="230" t="s">
        <v>1107</v>
      </c>
    </row>
    <row r="560" s="12" customFormat="1" ht="25.92" customHeight="1">
      <c r="A560" s="12"/>
      <c r="B560" s="203"/>
      <c r="C560" s="204"/>
      <c r="D560" s="205" t="s">
        <v>72</v>
      </c>
      <c r="E560" s="206" t="s">
        <v>1108</v>
      </c>
      <c r="F560" s="206" t="s">
        <v>1109</v>
      </c>
      <c r="G560" s="204"/>
      <c r="H560" s="204"/>
      <c r="I560" s="207"/>
      <c r="J560" s="208">
        <f>BK560</f>
        <v>0</v>
      </c>
      <c r="K560" s="204"/>
      <c r="L560" s="209"/>
      <c r="M560" s="210"/>
      <c r="N560" s="211"/>
      <c r="O560" s="211"/>
      <c r="P560" s="212">
        <f>SUM(P561:P565)</f>
        <v>0</v>
      </c>
      <c r="Q560" s="211"/>
      <c r="R560" s="212">
        <f>SUM(R561:R565)</f>
        <v>0</v>
      </c>
      <c r="S560" s="211"/>
      <c r="T560" s="213">
        <f>SUM(T561:T565)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14" t="s">
        <v>147</v>
      </c>
      <c r="AT560" s="215" t="s">
        <v>72</v>
      </c>
      <c r="AU560" s="215" t="s">
        <v>73</v>
      </c>
      <c r="AY560" s="214" t="s">
        <v>139</v>
      </c>
      <c r="BK560" s="216">
        <f>SUM(BK561:BK565)</f>
        <v>0</v>
      </c>
    </row>
    <row r="561" s="2" customFormat="1" ht="24.15" customHeight="1">
      <c r="A561" s="38"/>
      <c r="B561" s="39"/>
      <c r="C561" s="219" t="s">
        <v>1110</v>
      </c>
      <c r="D561" s="219" t="s">
        <v>142</v>
      </c>
      <c r="E561" s="220" t="s">
        <v>1111</v>
      </c>
      <c r="F561" s="221" t="s">
        <v>1112</v>
      </c>
      <c r="G561" s="222" t="s">
        <v>1113</v>
      </c>
      <c r="H561" s="223">
        <v>30</v>
      </c>
      <c r="I561" s="224"/>
      <c r="J561" s="225">
        <f>ROUND(I561*H561,2)</f>
        <v>0</v>
      </c>
      <c r="K561" s="221" t="s">
        <v>146</v>
      </c>
      <c r="L561" s="44"/>
      <c r="M561" s="226" t="s">
        <v>1</v>
      </c>
      <c r="N561" s="227" t="s">
        <v>40</v>
      </c>
      <c r="O561" s="92"/>
      <c r="P561" s="228">
        <f>O561*H561</f>
        <v>0</v>
      </c>
      <c r="Q561" s="228">
        <v>0</v>
      </c>
      <c r="R561" s="228">
        <f>Q561*H561</f>
        <v>0</v>
      </c>
      <c r="S561" s="228">
        <v>0</v>
      </c>
      <c r="T561" s="229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30" t="s">
        <v>1114</v>
      </c>
      <c r="AT561" s="230" t="s">
        <v>142</v>
      </c>
      <c r="AU561" s="230" t="s">
        <v>81</v>
      </c>
      <c r="AY561" s="17" t="s">
        <v>139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7" t="s">
        <v>147</v>
      </c>
      <c r="BK561" s="231">
        <f>ROUND(I561*H561,2)</f>
        <v>0</v>
      </c>
      <c r="BL561" s="17" t="s">
        <v>1114</v>
      </c>
      <c r="BM561" s="230" t="s">
        <v>1115</v>
      </c>
    </row>
    <row r="562" s="2" customFormat="1" ht="24.15" customHeight="1">
      <c r="A562" s="38"/>
      <c r="B562" s="39"/>
      <c r="C562" s="219" t="s">
        <v>1116</v>
      </c>
      <c r="D562" s="219" t="s">
        <v>142</v>
      </c>
      <c r="E562" s="220" t="s">
        <v>1117</v>
      </c>
      <c r="F562" s="221" t="s">
        <v>1118</v>
      </c>
      <c r="G562" s="222" t="s">
        <v>1113</v>
      </c>
      <c r="H562" s="223">
        <v>5</v>
      </c>
      <c r="I562" s="224"/>
      <c r="J562" s="225">
        <f>ROUND(I562*H562,2)</f>
        <v>0</v>
      </c>
      <c r="K562" s="221" t="s">
        <v>146</v>
      </c>
      <c r="L562" s="44"/>
      <c r="M562" s="226" t="s">
        <v>1</v>
      </c>
      <c r="N562" s="227" t="s">
        <v>40</v>
      </c>
      <c r="O562" s="92"/>
      <c r="P562" s="228">
        <f>O562*H562</f>
        <v>0</v>
      </c>
      <c r="Q562" s="228">
        <v>0</v>
      </c>
      <c r="R562" s="228">
        <f>Q562*H562</f>
        <v>0</v>
      </c>
      <c r="S562" s="228">
        <v>0</v>
      </c>
      <c r="T562" s="229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0" t="s">
        <v>1114</v>
      </c>
      <c r="AT562" s="230" t="s">
        <v>142</v>
      </c>
      <c r="AU562" s="230" t="s">
        <v>81</v>
      </c>
      <c r="AY562" s="17" t="s">
        <v>139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7" t="s">
        <v>147</v>
      </c>
      <c r="BK562" s="231">
        <f>ROUND(I562*H562,2)</f>
        <v>0</v>
      </c>
      <c r="BL562" s="17" t="s">
        <v>1114</v>
      </c>
      <c r="BM562" s="230" t="s">
        <v>1119</v>
      </c>
    </row>
    <row r="563" s="2" customFormat="1" ht="24.15" customHeight="1">
      <c r="A563" s="38"/>
      <c r="B563" s="39"/>
      <c r="C563" s="219" t="s">
        <v>1120</v>
      </c>
      <c r="D563" s="219" t="s">
        <v>142</v>
      </c>
      <c r="E563" s="220" t="s">
        <v>1121</v>
      </c>
      <c r="F563" s="221" t="s">
        <v>1122</v>
      </c>
      <c r="G563" s="222" t="s">
        <v>1113</v>
      </c>
      <c r="H563" s="223">
        <v>40</v>
      </c>
      <c r="I563" s="224"/>
      <c r="J563" s="225">
        <f>ROUND(I563*H563,2)</f>
        <v>0</v>
      </c>
      <c r="K563" s="221" t="s">
        <v>146</v>
      </c>
      <c r="L563" s="44"/>
      <c r="M563" s="226" t="s">
        <v>1</v>
      </c>
      <c r="N563" s="227" t="s">
        <v>40</v>
      </c>
      <c r="O563" s="92"/>
      <c r="P563" s="228">
        <f>O563*H563</f>
        <v>0</v>
      </c>
      <c r="Q563" s="228">
        <v>0</v>
      </c>
      <c r="R563" s="228">
        <f>Q563*H563</f>
        <v>0</v>
      </c>
      <c r="S563" s="228">
        <v>0</v>
      </c>
      <c r="T563" s="229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30" t="s">
        <v>1114</v>
      </c>
      <c r="AT563" s="230" t="s">
        <v>142</v>
      </c>
      <c r="AU563" s="230" t="s">
        <v>81</v>
      </c>
      <c r="AY563" s="17" t="s">
        <v>139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7" t="s">
        <v>147</v>
      </c>
      <c r="BK563" s="231">
        <f>ROUND(I563*H563,2)</f>
        <v>0</v>
      </c>
      <c r="BL563" s="17" t="s">
        <v>1114</v>
      </c>
      <c r="BM563" s="230" t="s">
        <v>1123</v>
      </c>
    </row>
    <row r="564" s="2" customFormat="1" ht="24.15" customHeight="1">
      <c r="A564" s="38"/>
      <c r="B564" s="39"/>
      <c r="C564" s="219" t="s">
        <v>1124</v>
      </c>
      <c r="D564" s="219" t="s">
        <v>142</v>
      </c>
      <c r="E564" s="220" t="s">
        <v>1125</v>
      </c>
      <c r="F564" s="221" t="s">
        <v>1126</v>
      </c>
      <c r="G564" s="222" t="s">
        <v>1113</v>
      </c>
      <c r="H564" s="223">
        <v>30</v>
      </c>
      <c r="I564" s="224"/>
      <c r="J564" s="225">
        <f>ROUND(I564*H564,2)</f>
        <v>0</v>
      </c>
      <c r="K564" s="221" t="s">
        <v>146</v>
      </c>
      <c r="L564" s="44"/>
      <c r="M564" s="226" t="s">
        <v>1</v>
      </c>
      <c r="N564" s="227" t="s">
        <v>40</v>
      </c>
      <c r="O564" s="92"/>
      <c r="P564" s="228">
        <f>O564*H564</f>
        <v>0</v>
      </c>
      <c r="Q564" s="228">
        <v>0</v>
      </c>
      <c r="R564" s="228">
        <f>Q564*H564</f>
        <v>0</v>
      </c>
      <c r="S564" s="228">
        <v>0</v>
      </c>
      <c r="T564" s="229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30" t="s">
        <v>1114</v>
      </c>
      <c r="AT564" s="230" t="s">
        <v>142</v>
      </c>
      <c r="AU564" s="230" t="s">
        <v>81</v>
      </c>
      <c r="AY564" s="17" t="s">
        <v>139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7" t="s">
        <v>147</v>
      </c>
      <c r="BK564" s="231">
        <f>ROUND(I564*H564,2)</f>
        <v>0</v>
      </c>
      <c r="BL564" s="17" t="s">
        <v>1114</v>
      </c>
      <c r="BM564" s="230" t="s">
        <v>1127</v>
      </c>
    </row>
    <row r="565" s="2" customFormat="1" ht="14.4" customHeight="1">
      <c r="A565" s="38"/>
      <c r="B565" s="39"/>
      <c r="C565" s="219" t="s">
        <v>1128</v>
      </c>
      <c r="D565" s="219" t="s">
        <v>142</v>
      </c>
      <c r="E565" s="220" t="s">
        <v>1129</v>
      </c>
      <c r="F565" s="221" t="s">
        <v>1130</v>
      </c>
      <c r="G565" s="222" t="s">
        <v>1113</v>
      </c>
      <c r="H565" s="223">
        <v>30</v>
      </c>
      <c r="I565" s="224"/>
      <c r="J565" s="225">
        <f>ROUND(I565*H565,2)</f>
        <v>0</v>
      </c>
      <c r="K565" s="221" t="s">
        <v>146</v>
      </c>
      <c r="L565" s="44"/>
      <c r="M565" s="226" t="s">
        <v>1</v>
      </c>
      <c r="N565" s="227" t="s">
        <v>40</v>
      </c>
      <c r="O565" s="92"/>
      <c r="P565" s="228">
        <f>O565*H565</f>
        <v>0</v>
      </c>
      <c r="Q565" s="228">
        <v>0</v>
      </c>
      <c r="R565" s="228">
        <f>Q565*H565</f>
        <v>0</v>
      </c>
      <c r="S565" s="228">
        <v>0</v>
      </c>
      <c r="T565" s="229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30" t="s">
        <v>1114</v>
      </c>
      <c r="AT565" s="230" t="s">
        <v>142</v>
      </c>
      <c r="AU565" s="230" t="s">
        <v>81</v>
      </c>
      <c r="AY565" s="17" t="s">
        <v>139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7" t="s">
        <v>147</v>
      </c>
      <c r="BK565" s="231">
        <f>ROUND(I565*H565,2)</f>
        <v>0</v>
      </c>
      <c r="BL565" s="17" t="s">
        <v>1114</v>
      </c>
      <c r="BM565" s="230" t="s">
        <v>1131</v>
      </c>
    </row>
    <row r="566" s="12" customFormat="1" ht="25.92" customHeight="1">
      <c r="A566" s="12"/>
      <c r="B566" s="203"/>
      <c r="C566" s="204"/>
      <c r="D566" s="205" t="s">
        <v>72</v>
      </c>
      <c r="E566" s="206" t="s">
        <v>1132</v>
      </c>
      <c r="F566" s="206" t="s">
        <v>1133</v>
      </c>
      <c r="G566" s="204"/>
      <c r="H566" s="204"/>
      <c r="I566" s="207"/>
      <c r="J566" s="208">
        <f>BK566</f>
        <v>0</v>
      </c>
      <c r="K566" s="204"/>
      <c r="L566" s="209"/>
      <c r="M566" s="210"/>
      <c r="N566" s="211"/>
      <c r="O566" s="211"/>
      <c r="P566" s="212">
        <f>P567+P569+P572+P574</f>
        <v>0</v>
      </c>
      <c r="Q566" s="211"/>
      <c r="R566" s="212">
        <f>R567+R569+R572+R574</f>
        <v>0</v>
      </c>
      <c r="S566" s="211"/>
      <c r="T566" s="213">
        <f>T567+T569+T572+T574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14" t="s">
        <v>164</v>
      </c>
      <c r="AT566" s="215" t="s">
        <v>72</v>
      </c>
      <c r="AU566" s="215" t="s">
        <v>73</v>
      </c>
      <c r="AY566" s="214" t="s">
        <v>139</v>
      </c>
      <c r="BK566" s="216">
        <f>BK567+BK569+BK572+BK574</f>
        <v>0</v>
      </c>
    </row>
    <row r="567" s="12" customFormat="1" ht="22.8" customHeight="1">
      <c r="A567" s="12"/>
      <c r="B567" s="203"/>
      <c r="C567" s="204"/>
      <c r="D567" s="205" t="s">
        <v>72</v>
      </c>
      <c r="E567" s="217" t="s">
        <v>1134</v>
      </c>
      <c r="F567" s="217" t="s">
        <v>1135</v>
      </c>
      <c r="G567" s="204"/>
      <c r="H567" s="204"/>
      <c r="I567" s="207"/>
      <c r="J567" s="218">
        <f>BK567</f>
        <v>0</v>
      </c>
      <c r="K567" s="204"/>
      <c r="L567" s="209"/>
      <c r="M567" s="210"/>
      <c r="N567" s="211"/>
      <c r="O567" s="211"/>
      <c r="P567" s="212">
        <f>P568</f>
        <v>0</v>
      </c>
      <c r="Q567" s="211"/>
      <c r="R567" s="212">
        <f>R568</f>
        <v>0</v>
      </c>
      <c r="S567" s="211"/>
      <c r="T567" s="213">
        <f>T568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4" t="s">
        <v>164</v>
      </c>
      <c r="AT567" s="215" t="s">
        <v>72</v>
      </c>
      <c r="AU567" s="215" t="s">
        <v>81</v>
      </c>
      <c r="AY567" s="214" t="s">
        <v>139</v>
      </c>
      <c r="BK567" s="216">
        <f>BK568</f>
        <v>0</v>
      </c>
    </row>
    <row r="568" s="2" customFormat="1" ht="14.4" customHeight="1">
      <c r="A568" s="38"/>
      <c r="B568" s="39"/>
      <c r="C568" s="219" t="s">
        <v>1136</v>
      </c>
      <c r="D568" s="219" t="s">
        <v>142</v>
      </c>
      <c r="E568" s="220" t="s">
        <v>1137</v>
      </c>
      <c r="F568" s="221" t="s">
        <v>1135</v>
      </c>
      <c r="G568" s="222" t="s">
        <v>1138</v>
      </c>
      <c r="H568" s="223">
        <v>1</v>
      </c>
      <c r="I568" s="224"/>
      <c r="J568" s="225">
        <f>ROUND(I568*H568,2)</f>
        <v>0</v>
      </c>
      <c r="K568" s="221" t="s">
        <v>146</v>
      </c>
      <c r="L568" s="44"/>
      <c r="M568" s="226" t="s">
        <v>1</v>
      </c>
      <c r="N568" s="227" t="s">
        <v>40</v>
      </c>
      <c r="O568" s="92"/>
      <c r="P568" s="228">
        <f>O568*H568</f>
        <v>0</v>
      </c>
      <c r="Q568" s="228">
        <v>0</v>
      </c>
      <c r="R568" s="228">
        <f>Q568*H568</f>
        <v>0</v>
      </c>
      <c r="S568" s="228">
        <v>0</v>
      </c>
      <c r="T568" s="229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30" t="s">
        <v>147</v>
      </c>
      <c r="AT568" s="230" t="s">
        <v>142</v>
      </c>
      <c r="AU568" s="230" t="s">
        <v>83</v>
      </c>
      <c r="AY568" s="17" t="s">
        <v>139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7" t="s">
        <v>147</v>
      </c>
      <c r="BK568" s="231">
        <f>ROUND(I568*H568,2)</f>
        <v>0</v>
      </c>
      <c r="BL568" s="17" t="s">
        <v>147</v>
      </c>
      <c r="BM568" s="230" t="s">
        <v>1139</v>
      </c>
    </row>
    <row r="569" s="12" customFormat="1" ht="22.8" customHeight="1">
      <c r="A569" s="12"/>
      <c r="B569" s="203"/>
      <c r="C569" s="204"/>
      <c r="D569" s="205" t="s">
        <v>72</v>
      </c>
      <c r="E569" s="217" t="s">
        <v>1140</v>
      </c>
      <c r="F569" s="217" t="s">
        <v>1141</v>
      </c>
      <c r="G569" s="204"/>
      <c r="H569" s="204"/>
      <c r="I569" s="207"/>
      <c r="J569" s="218">
        <f>BK569</f>
        <v>0</v>
      </c>
      <c r="K569" s="204"/>
      <c r="L569" s="209"/>
      <c r="M569" s="210"/>
      <c r="N569" s="211"/>
      <c r="O569" s="211"/>
      <c r="P569" s="212">
        <f>SUM(P570:P571)</f>
        <v>0</v>
      </c>
      <c r="Q569" s="211"/>
      <c r="R569" s="212">
        <f>SUM(R570:R571)</f>
        <v>0</v>
      </c>
      <c r="S569" s="211"/>
      <c r="T569" s="213">
        <f>SUM(T570:T571)</f>
        <v>0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14" t="s">
        <v>164</v>
      </c>
      <c r="AT569" s="215" t="s">
        <v>72</v>
      </c>
      <c r="AU569" s="215" t="s">
        <v>81</v>
      </c>
      <c r="AY569" s="214" t="s">
        <v>139</v>
      </c>
      <c r="BK569" s="216">
        <f>SUM(BK570:BK571)</f>
        <v>0</v>
      </c>
    </row>
    <row r="570" s="2" customFormat="1" ht="14.4" customHeight="1">
      <c r="A570" s="38"/>
      <c r="B570" s="39"/>
      <c r="C570" s="219" t="s">
        <v>1142</v>
      </c>
      <c r="D570" s="219" t="s">
        <v>142</v>
      </c>
      <c r="E570" s="220" t="s">
        <v>1143</v>
      </c>
      <c r="F570" s="221" t="s">
        <v>1144</v>
      </c>
      <c r="G570" s="222" t="s">
        <v>1138</v>
      </c>
      <c r="H570" s="223">
        <v>1</v>
      </c>
      <c r="I570" s="224"/>
      <c r="J570" s="225">
        <f>ROUND(I570*H570,2)</f>
        <v>0</v>
      </c>
      <c r="K570" s="221" t="s">
        <v>146</v>
      </c>
      <c r="L570" s="44"/>
      <c r="M570" s="226" t="s">
        <v>1</v>
      </c>
      <c r="N570" s="227" t="s">
        <v>40</v>
      </c>
      <c r="O570" s="92"/>
      <c r="P570" s="228">
        <f>O570*H570</f>
        <v>0</v>
      </c>
      <c r="Q570" s="228">
        <v>0</v>
      </c>
      <c r="R570" s="228">
        <f>Q570*H570</f>
        <v>0</v>
      </c>
      <c r="S570" s="228">
        <v>0</v>
      </c>
      <c r="T570" s="229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30" t="s">
        <v>1145</v>
      </c>
      <c r="AT570" s="230" t="s">
        <v>142</v>
      </c>
      <c r="AU570" s="230" t="s">
        <v>83</v>
      </c>
      <c r="AY570" s="17" t="s">
        <v>139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7" t="s">
        <v>147</v>
      </c>
      <c r="BK570" s="231">
        <f>ROUND(I570*H570,2)</f>
        <v>0</v>
      </c>
      <c r="BL570" s="17" t="s">
        <v>1145</v>
      </c>
      <c r="BM570" s="230" t="s">
        <v>1146</v>
      </c>
    </row>
    <row r="571" s="2" customFormat="1">
      <c r="A571" s="38"/>
      <c r="B571" s="39"/>
      <c r="C571" s="40"/>
      <c r="D571" s="234" t="s">
        <v>1147</v>
      </c>
      <c r="E571" s="40"/>
      <c r="F571" s="275" t="s">
        <v>1148</v>
      </c>
      <c r="G571" s="40"/>
      <c r="H571" s="40"/>
      <c r="I571" s="276"/>
      <c r="J571" s="40"/>
      <c r="K571" s="40"/>
      <c r="L571" s="44"/>
      <c r="M571" s="277"/>
      <c r="N571" s="278"/>
      <c r="O571" s="92"/>
      <c r="P571" s="92"/>
      <c r="Q571" s="92"/>
      <c r="R571" s="92"/>
      <c r="S571" s="92"/>
      <c r="T571" s="93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1147</v>
      </c>
      <c r="AU571" s="17" t="s">
        <v>83</v>
      </c>
    </row>
    <row r="572" s="12" customFormat="1" ht="22.8" customHeight="1">
      <c r="A572" s="12"/>
      <c r="B572" s="203"/>
      <c r="C572" s="204"/>
      <c r="D572" s="205" t="s">
        <v>72</v>
      </c>
      <c r="E572" s="217" t="s">
        <v>1149</v>
      </c>
      <c r="F572" s="217" t="s">
        <v>1150</v>
      </c>
      <c r="G572" s="204"/>
      <c r="H572" s="204"/>
      <c r="I572" s="207"/>
      <c r="J572" s="218">
        <f>BK572</f>
        <v>0</v>
      </c>
      <c r="K572" s="204"/>
      <c r="L572" s="209"/>
      <c r="M572" s="210"/>
      <c r="N572" s="211"/>
      <c r="O572" s="211"/>
      <c r="P572" s="212">
        <f>P573</f>
        <v>0</v>
      </c>
      <c r="Q572" s="211"/>
      <c r="R572" s="212">
        <f>R573</f>
        <v>0</v>
      </c>
      <c r="S572" s="211"/>
      <c r="T572" s="213">
        <f>T573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14" t="s">
        <v>164</v>
      </c>
      <c r="AT572" s="215" t="s">
        <v>72</v>
      </c>
      <c r="AU572" s="215" t="s">
        <v>81</v>
      </c>
      <c r="AY572" s="214" t="s">
        <v>139</v>
      </c>
      <c r="BK572" s="216">
        <f>BK573</f>
        <v>0</v>
      </c>
    </row>
    <row r="573" s="2" customFormat="1" ht="14.4" customHeight="1">
      <c r="A573" s="38"/>
      <c r="B573" s="39"/>
      <c r="C573" s="219" t="s">
        <v>1139</v>
      </c>
      <c r="D573" s="219" t="s">
        <v>142</v>
      </c>
      <c r="E573" s="220" t="s">
        <v>1151</v>
      </c>
      <c r="F573" s="221" t="s">
        <v>1150</v>
      </c>
      <c r="G573" s="222" t="s">
        <v>1138</v>
      </c>
      <c r="H573" s="223">
        <v>1</v>
      </c>
      <c r="I573" s="224"/>
      <c r="J573" s="225">
        <f>ROUND(I573*H573,2)</f>
        <v>0</v>
      </c>
      <c r="K573" s="221" t="s">
        <v>146</v>
      </c>
      <c r="L573" s="44"/>
      <c r="M573" s="226" t="s">
        <v>1</v>
      </c>
      <c r="N573" s="227" t="s">
        <v>40</v>
      </c>
      <c r="O573" s="92"/>
      <c r="P573" s="228">
        <f>O573*H573</f>
        <v>0</v>
      </c>
      <c r="Q573" s="228">
        <v>0</v>
      </c>
      <c r="R573" s="228">
        <f>Q573*H573</f>
        <v>0</v>
      </c>
      <c r="S573" s="228">
        <v>0</v>
      </c>
      <c r="T573" s="229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30" t="s">
        <v>147</v>
      </c>
      <c r="AT573" s="230" t="s">
        <v>142</v>
      </c>
      <c r="AU573" s="230" t="s">
        <v>83</v>
      </c>
      <c r="AY573" s="17" t="s">
        <v>139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7" t="s">
        <v>147</v>
      </c>
      <c r="BK573" s="231">
        <f>ROUND(I573*H573,2)</f>
        <v>0</v>
      </c>
      <c r="BL573" s="17" t="s">
        <v>147</v>
      </c>
      <c r="BM573" s="230" t="s">
        <v>1152</v>
      </c>
    </row>
    <row r="574" s="12" customFormat="1" ht="22.8" customHeight="1">
      <c r="A574" s="12"/>
      <c r="B574" s="203"/>
      <c r="C574" s="204"/>
      <c r="D574" s="205" t="s">
        <v>72</v>
      </c>
      <c r="E574" s="217" t="s">
        <v>1153</v>
      </c>
      <c r="F574" s="217" t="s">
        <v>1154</v>
      </c>
      <c r="G574" s="204"/>
      <c r="H574" s="204"/>
      <c r="I574" s="207"/>
      <c r="J574" s="218">
        <f>BK574</f>
        <v>0</v>
      </c>
      <c r="K574" s="204"/>
      <c r="L574" s="209"/>
      <c r="M574" s="210"/>
      <c r="N574" s="211"/>
      <c r="O574" s="211"/>
      <c r="P574" s="212">
        <f>SUM(P575:P576)</f>
        <v>0</v>
      </c>
      <c r="Q574" s="211"/>
      <c r="R574" s="212">
        <f>SUM(R575:R576)</f>
        <v>0</v>
      </c>
      <c r="S574" s="211"/>
      <c r="T574" s="213">
        <f>SUM(T575:T576)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4" t="s">
        <v>164</v>
      </c>
      <c r="AT574" s="215" t="s">
        <v>72</v>
      </c>
      <c r="AU574" s="215" t="s">
        <v>81</v>
      </c>
      <c r="AY574" s="214" t="s">
        <v>139</v>
      </c>
      <c r="BK574" s="216">
        <f>SUM(BK575:BK576)</f>
        <v>0</v>
      </c>
    </row>
    <row r="575" s="2" customFormat="1" ht="14.4" customHeight="1">
      <c r="A575" s="38"/>
      <c r="B575" s="39"/>
      <c r="C575" s="219" t="s">
        <v>1155</v>
      </c>
      <c r="D575" s="219" t="s">
        <v>142</v>
      </c>
      <c r="E575" s="220" t="s">
        <v>1156</v>
      </c>
      <c r="F575" s="221" t="s">
        <v>1154</v>
      </c>
      <c r="G575" s="222" t="s">
        <v>1138</v>
      </c>
      <c r="H575" s="223">
        <v>1</v>
      </c>
      <c r="I575" s="224"/>
      <c r="J575" s="225">
        <f>ROUND(I575*H575,2)</f>
        <v>0</v>
      </c>
      <c r="K575" s="221" t="s">
        <v>146</v>
      </c>
      <c r="L575" s="44"/>
      <c r="M575" s="226" t="s">
        <v>1</v>
      </c>
      <c r="N575" s="227" t="s">
        <v>40</v>
      </c>
      <c r="O575" s="92"/>
      <c r="P575" s="228">
        <f>O575*H575</f>
        <v>0</v>
      </c>
      <c r="Q575" s="228">
        <v>0</v>
      </c>
      <c r="R575" s="228">
        <f>Q575*H575</f>
        <v>0</v>
      </c>
      <c r="S575" s="228">
        <v>0</v>
      </c>
      <c r="T575" s="229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30" t="s">
        <v>1145</v>
      </c>
      <c r="AT575" s="230" t="s">
        <v>142</v>
      </c>
      <c r="AU575" s="230" t="s">
        <v>83</v>
      </c>
      <c r="AY575" s="17" t="s">
        <v>139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7" t="s">
        <v>147</v>
      </c>
      <c r="BK575" s="231">
        <f>ROUND(I575*H575,2)</f>
        <v>0</v>
      </c>
      <c r="BL575" s="17" t="s">
        <v>1145</v>
      </c>
      <c r="BM575" s="230" t="s">
        <v>1157</v>
      </c>
    </row>
    <row r="576" s="2" customFormat="1">
      <c r="A576" s="38"/>
      <c r="B576" s="39"/>
      <c r="C576" s="40"/>
      <c r="D576" s="234" t="s">
        <v>1147</v>
      </c>
      <c r="E576" s="40"/>
      <c r="F576" s="275" t="s">
        <v>1158</v>
      </c>
      <c r="G576" s="40"/>
      <c r="H576" s="40"/>
      <c r="I576" s="276"/>
      <c r="J576" s="40"/>
      <c r="K576" s="40"/>
      <c r="L576" s="44"/>
      <c r="M576" s="279"/>
      <c r="N576" s="280"/>
      <c r="O576" s="281"/>
      <c r="P576" s="281"/>
      <c r="Q576" s="281"/>
      <c r="R576" s="281"/>
      <c r="S576" s="281"/>
      <c r="T576" s="28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1147</v>
      </c>
      <c r="AU576" s="17" t="s">
        <v>83</v>
      </c>
    </row>
    <row r="577" s="2" customFormat="1" ht="6.96" customHeight="1">
      <c r="A577" s="38"/>
      <c r="B577" s="67"/>
      <c r="C577" s="68"/>
      <c r="D577" s="68"/>
      <c r="E577" s="68"/>
      <c r="F577" s="68"/>
      <c r="G577" s="68"/>
      <c r="H577" s="68"/>
      <c r="I577" s="68"/>
      <c r="J577" s="68"/>
      <c r="K577" s="68"/>
      <c r="L577" s="44"/>
      <c r="M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</row>
  </sheetData>
  <sheetProtection sheet="1" autoFilter="0" formatColumns="0" formatRows="0" objects="1" scenarios="1" spinCount="100000" saltValue="AT0+xcKKLI2/PlaZa6YCyiKSFMCICtbfc9rSUQyHMlh8/Jo/dCJipGI8Zr6pc/M02ZHjC5JzTPHn/2Lxso60nQ==" hashValue="fRvgUQsPnOoxsttXJgfoveVMW1X4bA8HBFARyKvj0g6I1R3ibsBMSK0aisS1X5LVT9mNRhTR/dypQS5SzFa2CA==" algorithmName="SHA-512" password="CC35"/>
  <autoFilter ref="C141:K576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90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Domažlice - oprava budovy náhradního zdroje 1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91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1159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27. 8. 2020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ROUND(J135,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ROUND((SUM(BE135:BE398)),  2)</f>
        <v>0</v>
      </c>
      <c r="G33" s="38"/>
      <c r="H33" s="38"/>
      <c r="I33" s="156">
        <v>0.20999999999999999</v>
      </c>
      <c r="J33" s="155">
        <f>ROUND(((SUM(BE135:BE398))*I33),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ROUND((SUM(BF135:BF398)),  2)</f>
        <v>0</v>
      </c>
      <c r="G34" s="38"/>
      <c r="H34" s="38"/>
      <c r="I34" s="156">
        <v>0.14999999999999999</v>
      </c>
      <c r="J34" s="155">
        <f>ROUND(((SUM(BF135:BF398))*I34),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ROUND((SUM(BG135:BG398)),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ROUND((SUM(BH135:BH398)),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ROUND((SUM(BI135:BI398)),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Domažlice - oprava budovy náhradního zdroje 1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02 - Budova náhradního zdroje 2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27. 8. 2020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96</v>
      </c>
      <c r="D96" s="40"/>
      <c r="E96" s="40"/>
      <c r="F96" s="40"/>
      <c r="G96" s="40"/>
      <c r="H96" s="40"/>
      <c r="I96" s="40"/>
      <c r="J96" s="111">
        <f>J135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80"/>
      <c r="C97" s="181"/>
      <c r="D97" s="182" t="s">
        <v>98</v>
      </c>
      <c r="E97" s="183"/>
      <c r="F97" s="183"/>
      <c r="G97" s="183"/>
      <c r="H97" s="183"/>
      <c r="I97" s="183"/>
      <c r="J97" s="184">
        <f>J136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1160</v>
      </c>
      <c r="E98" s="189"/>
      <c r="F98" s="189"/>
      <c r="G98" s="189"/>
      <c r="H98" s="189"/>
      <c r="I98" s="189"/>
      <c r="J98" s="190">
        <f>J137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99</v>
      </c>
      <c r="E99" s="189"/>
      <c r="F99" s="189"/>
      <c r="G99" s="189"/>
      <c r="H99" s="189"/>
      <c r="I99" s="189"/>
      <c r="J99" s="190">
        <f>J147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100</v>
      </c>
      <c r="E100" s="189"/>
      <c r="F100" s="189"/>
      <c r="G100" s="189"/>
      <c r="H100" s="189"/>
      <c r="I100" s="189"/>
      <c r="J100" s="190">
        <f>J164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1161</v>
      </c>
      <c r="E101" s="189"/>
      <c r="F101" s="189"/>
      <c r="G101" s="189"/>
      <c r="H101" s="189"/>
      <c r="I101" s="189"/>
      <c r="J101" s="190">
        <f>J170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101</v>
      </c>
      <c r="E102" s="189"/>
      <c r="F102" s="189"/>
      <c r="G102" s="189"/>
      <c r="H102" s="189"/>
      <c r="I102" s="189"/>
      <c r="J102" s="190">
        <f>J175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103</v>
      </c>
      <c r="E103" s="189"/>
      <c r="F103" s="189"/>
      <c r="G103" s="189"/>
      <c r="H103" s="189"/>
      <c r="I103" s="189"/>
      <c r="J103" s="190">
        <f>J231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104</v>
      </c>
      <c r="E104" s="189"/>
      <c r="F104" s="189"/>
      <c r="G104" s="189"/>
      <c r="H104" s="189"/>
      <c r="I104" s="189"/>
      <c r="J104" s="190">
        <f>J286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105</v>
      </c>
      <c r="E105" s="183"/>
      <c r="F105" s="183"/>
      <c r="G105" s="183"/>
      <c r="H105" s="183"/>
      <c r="I105" s="183"/>
      <c r="J105" s="184">
        <f>J294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1162</v>
      </c>
      <c r="E106" s="189"/>
      <c r="F106" s="189"/>
      <c r="G106" s="189"/>
      <c r="H106" s="189"/>
      <c r="I106" s="189"/>
      <c r="J106" s="190">
        <f>J295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109</v>
      </c>
      <c r="E107" s="189"/>
      <c r="F107" s="189"/>
      <c r="G107" s="189"/>
      <c r="H107" s="189"/>
      <c r="I107" s="189"/>
      <c r="J107" s="190">
        <f>J306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1163</v>
      </c>
      <c r="E108" s="189"/>
      <c r="F108" s="189"/>
      <c r="G108" s="189"/>
      <c r="H108" s="189"/>
      <c r="I108" s="189"/>
      <c r="J108" s="190">
        <f>J312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110</v>
      </c>
      <c r="E109" s="189"/>
      <c r="F109" s="189"/>
      <c r="G109" s="189"/>
      <c r="H109" s="189"/>
      <c r="I109" s="189"/>
      <c r="J109" s="190">
        <f>J320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1164</v>
      </c>
      <c r="E110" s="189"/>
      <c r="F110" s="189"/>
      <c r="G110" s="189"/>
      <c r="H110" s="189"/>
      <c r="I110" s="189"/>
      <c r="J110" s="190">
        <f>J328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111</v>
      </c>
      <c r="E111" s="189"/>
      <c r="F111" s="189"/>
      <c r="G111" s="189"/>
      <c r="H111" s="189"/>
      <c r="I111" s="189"/>
      <c r="J111" s="190">
        <f>J337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113</v>
      </c>
      <c r="E112" s="189"/>
      <c r="F112" s="189"/>
      <c r="G112" s="189"/>
      <c r="H112" s="189"/>
      <c r="I112" s="189"/>
      <c r="J112" s="190">
        <f>J354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114</v>
      </c>
      <c r="E113" s="189"/>
      <c r="F113" s="189"/>
      <c r="G113" s="189"/>
      <c r="H113" s="189"/>
      <c r="I113" s="189"/>
      <c r="J113" s="190">
        <f>J356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115</v>
      </c>
      <c r="E114" s="189"/>
      <c r="F114" s="189"/>
      <c r="G114" s="189"/>
      <c r="H114" s="189"/>
      <c r="I114" s="189"/>
      <c r="J114" s="190">
        <f>J375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0"/>
      <c r="C115" s="181"/>
      <c r="D115" s="182" t="s">
        <v>118</v>
      </c>
      <c r="E115" s="183"/>
      <c r="F115" s="183"/>
      <c r="G115" s="183"/>
      <c r="H115" s="183"/>
      <c r="I115" s="183"/>
      <c r="J115" s="184">
        <f>J380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124</v>
      </c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40"/>
      <c r="J124" s="40"/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75" t="str">
        <f>E7</f>
        <v>Domažlice - oprava budovy náhradního zdroje 1</v>
      </c>
      <c r="F125" s="32"/>
      <c r="G125" s="32"/>
      <c r="H125" s="32"/>
      <c r="I125" s="40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91</v>
      </c>
      <c r="D126" s="40"/>
      <c r="E126" s="40"/>
      <c r="F126" s="40"/>
      <c r="G126" s="40"/>
      <c r="H126" s="40"/>
      <c r="I126" s="40"/>
      <c r="J126" s="40"/>
      <c r="K126" s="40"/>
      <c r="L126" s="64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7" t="str">
        <f>E9</f>
        <v>SO 02 - Budova náhradního zdroje 2</v>
      </c>
      <c r="F127" s="40"/>
      <c r="G127" s="40"/>
      <c r="H127" s="40"/>
      <c r="I127" s="40"/>
      <c r="J127" s="40"/>
      <c r="K127" s="40"/>
      <c r="L127" s="64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4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F12</f>
        <v xml:space="preserve"> </v>
      </c>
      <c r="G129" s="40"/>
      <c r="H129" s="40"/>
      <c r="I129" s="32" t="s">
        <v>22</v>
      </c>
      <c r="J129" s="80" t="str">
        <f>IF(J12="","",J12)</f>
        <v>27. 8. 2020</v>
      </c>
      <c r="K129" s="40"/>
      <c r="L129" s="64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4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E15</f>
        <v xml:space="preserve"> </v>
      </c>
      <c r="G131" s="40"/>
      <c r="H131" s="40"/>
      <c r="I131" s="32" t="s">
        <v>29</v>
      </c>
      <c r="J131" s="36" t="str">
        <f>E21</f>
        <v xml:space="preserve"> </v>
      </c>
      <c r="K131" s="40"/>
      <c r="L131" s="64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IF(E18="","",E18)</f>
        <v>Vyplň údaj</v>
      </c>
      <c r="G132" s="40"/>
      <c r="H132" s="40"/>
      <c r="I132" s="32" t="s">
        <v>31</v>
      </c>
      <c r="J132" s="36" t="str">
        <f>E24</f>
        <v xml:space="preserve"> </v>
      </c>
      <c r="K132" s="40"/>
      <c r="L132" s="64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4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92"/>
      <c r="B134" s="193"/>
      <c r="C134" s="194" t="s">
        <v>125</v>
      </c>
      <c r="D134" s="195" t="s">
        <v>58</v>
      </c>
      <c r="E134" s="195" t="s">
        <v>54</v>
      </c>
      <c r="F134" s="195" t="s">
        <v>55</v>
      </c>
      <c r="G134" s="195" t="s">
        <v>126</v>
      </c>
      <c r="H134" s="195" t="s">
        <v>127</v>
      </c>
      <c r="I134" s="195" t="s">
        <v>128</v>
      </c>
      <c r="J134" s="195" t="s">
        <v>95</v>
      </c>
      <c r="K134" s="196" t="s">
        <v>129</v>
      </c>
      <c r="L134" s="197"/>
      <c r="M134" s="101" t="s">
        <v>1</v>
      </c>
      <c r="N134" s="102" t="s">
        <v>37</v>
      </c>
      <c r="O134" s="102" t="s">
        <v>130</v>
      </c>
      <c r="P134" s="102" t="s">
        <v>131</v>
      </c>
      <c r="Q134" s="102" t="s">
        <v>132</v>
      </c>
      <c r="R134" s="102" t="s">
        <v>133</v>
      </c>
      <c r="S134" s="102" t="s">
        <v>134</v>
      </c>
      <c r="T134" s="103" t="s">
        <v>135</v>
      </c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</row>
    <row r="135" s="2" customFormat="1" ht="22.8" customHeight="1">
      <c r="A135" s="38"/>
      <c r="B135" s="39"/>
      <c r="C135" s="108" t="s">
        <v>136</v>
      </c>
      <c r="D135" s="40"/>
      <c r="E135" s="40"/>
      <c r="F135" s="40"/>
      <c r="G135" s="40"/>
      <c r="H135" s="40"/>
      <c r="I135" s="40"/>
      <c r="J135" s="198">
        <f>BK135</f>
        <v>0</v>
      </c>
      <c r="K135" s="40"/>
      <c r="L135" s="44"/>
      <c r="M135" s="104"/>
      <c r="N135" s="199"/>
      <c r="O135" s="105"/>
      <c r="P135" s="200">
        <f>P136+P294+P380</f>
        <v>0</v>
      </c>
      <c r="Q135" s="105"/>
      <c r="R135" s="200">
        <f>R136+R294+R380</f>
        <v>67.958780300000001</v>
      </c>
      <c r="S135" s="105"/>
      <c r="T135" s="201">
        <f>T136+T294+T380</f>
        <v>37.099692799999993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97</v>
      </c>
      <c r="BK135" s="202">
        <f>BK136+BK294+BK380</f>
        <v>0</v>
      </c>
    </row>
    <row r="136" s="12" customFormat="1" ht="25.92" customHeight="1">
      <c r="A136" s="12"/>
      <c r="B136" s="203"/>
      <c r="C136" s="204"/>
      <c r="D136" s="205" t="s">
        <v>72</v>
      </c>
      <c r="E136" s="206" t="s">
        <v>137</v>
      </c>
      <c r="F136" s="206" t="s">
        <v>138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P137+P147+P164+P170+P175+P231+P286</f>
        <v>0</v>
      </c>
      <c r="Q136" s="211"/>
      <c r="R136" s="212">
        <f>R137+R147+R164+R170+R175+R231+R286</f>
        <v>66.913830399999995</v>
      </c>
      <c r="S136" s="211"/>
      <c r="T136" s="213">
        <f>T137+T147+T164+T170+T175+T231+T286</f>
        <v>35.093702799999996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81</v>
      </c>
      <c r="AT136" s="215" t="s">
        <v>72</v>
      </c>
      <c r="AU136" s="215" t="s">
        <v>73</v>
      </c>
      <c r="AY136" s="214" t="s">
        <v>139</v>
      </c>
      <c r="BK136" s="216">
        <f>BK137+BK147+BK164+BK170+BK175+BK231+BK286</f>
        <v>0</v>
      </c>
    </row>
    <row r="137" s="12" customFormat="1" ht="22.8" customHeight="1">
      <c r="A137" s="12"/>
      <c r="B137" s="203"/>
      <c r="C137" s="204"/>
      <c r="D137" s="205" t="s">
        <v>72</v>
      </c>
      <c r="E137" s="217" t="s">
        <v>81</v>
      </c>
      <c r="F137" s="217" t="s">
        <v>1165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SUM(P138:P146)</f>
        <v>0</v>
      </c>
      <c r="Q137" s="211"/>
      <c r="R137" s="212">
        <f>SUM(R138:R146)</f>
        <v>0</v>
      </c>
      <c r="S137" s="211"/>
      <c r="T137" s="213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81</v>
      </c>
      <c r="AT137" s="215" t="s">
        <v>72</v>
      </c>
      <c r="AU137" s="215" t="s">
        <v>81</v>
      </c>
      <c r="AY137" s="214" t="s">
        <v>139</v>
      </c>
      <c r="BK137" s="216">
        <f>SUM(BK138:BK146)</f>
        <v>0</v>
      </c>
    </row>
    <row r="138" s="2" customFormat="1" ht="49.05" customHeight="1">
      <c r="A138" s="38"/>
      <c r="B138" s="39"/>
      <c r="C138" s="219" t="s">
        <v>81</v>
      </c>
      <c r="D138" s="219" t="s">
        <v>142</v>
      </c>
      <c r="E138" s="220" t="s">
        <v>1166</v>
      </c>
      <c r="F138" s="221" t="s">
        <v>1167</v>
      </c>
      <c r="G138" s="222" t="s">
        <v>156</v>
      </c>
      <c r="H138" s="223">
        <v>3.0800000000000001</v>
      </c>
      <c r="I138" s="224"/>
      <c r="J138" s="225">
        <f>ROUND(I138*H138,2)</f>
        <v>0</v>
      </c>
      <c r="K138" s="221" t="s">
        <v>146</v>
      </c>
      <c r="L138" s="44"/>
      <c r="M138" s="226" t="s">
        <v>1</v>
      </c>
      <c r="N138" s="227" t="s">
        <v>40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147</v>
      </c>
      <c r="AT138" s="230" t="s">
        <v>142</v>
      </c>
      <c r="AU138" s="230" t="s">
        <v>83</v>
      </c>
      <c r="AY138" s="17" t="s">
        <v>139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147</v>
      </c>
      <c r="BK138" s="231">
        <f>ROUND(I138*H138,2)</f>
        <v>0</v>
      </c>
      <c r="BL138" s="17" t="s">
        <v>147</v>
      </c>
      <c r="BM138" s="230" t="s">
        <v>83</v>
      </c>
    </row>
    <row r="139" s="2" customFormat="1" ht="24.15" customHeight="1">
      <c r="A139" s="38"/>
      <c r="B139" s="39"/>
      <c r="C139" s="219" t="s">
        <v>83</v>
      </c>
      <c r="D139" s="219" t="s">
        <v>142</v>
      </c>
      <c r="E139" s="220" t="s">
        <v>1168</v>
      </c>
      <c r="F139" s="221" t="s">
        <v>1169</v>
      </c>
      <c r="G139" s="222" t="s">
        <v>156</v>
      </c>
      <c r="H139" s="223">
        <v>10.039999999999999</v>
      </c>
      <c r="I139" s="224"/>
      <c r="J139" s="225">
        <f>ROUND(I139*H139,2)</f>
        <v>0</v>
      </c>
      <c r="K139" s="221" t="s">
        <v>146</v>
      </c>
      <c r="L139" s="44"/>
      <c r="M139" s="226" t="s">
        <v>1</v>
      </c>
      <c r="N139" s="227" t="s">
        <v>40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147</v>
      </c>
      <c r="AT139" s="230" t="s">
        <v>142</v>
      </c>
      <c r="AU139" s="230" t="s">
        <v>83</v>
      </c>
      <c r="AY139" s="17" t="s">
        <v>139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147</v>
      </c>
      <c r="BK139" s="231">
        <f>ROUND(I139*H139,2)</f>
        <v>0</v>
      </c>
      <c r="BL139" s="17" t="s">
        <v>147</v>
      </c>
      <c r="BM139" s="230" t="s">
        <v>147</v>
      </c>
    </row>
    <row r="140" s="2" customFormat="1" ht="62.7" customHeight="1">
      <c r="A140" s="38"/>
      <c r="B140" s="39"/>
      <c r="C140" s="219" t="s">
        <v>140</v>
      </c>
      <c r="D140" s="219" t="s">
        <v>142</v>
      </c>
      <c r="E140" s="220" t="s">
        <v>1170</v>
      </c>
      <c r="F140" s="221" t="s">
        <v>1171</v>
      </c>
      <c r="G140" s="222" t="s">
        <v>156</v>
      </c>
      <c r="H140" s="223">
        <v>13.48</v>
      </c>
      <c r="I140" s="224"/>
      <c r="J140" s="225">
        <f>ROUND(I140*H140,2)</f>
        <v>0</v>
      </c>
      <c r="K140" s="221" t="s">
        <v>146</v>
      </c>
      <c r="L140" s="44"/>
      <c r="M140" s="226" t="s">
        <v>1</v>
      </c>
      <c r="N140" s="227" t="s">
        <v>40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147</v>
      </c>
      <c r="AT140" s="230" t="s">
        <v>142</v>
      </c>
      <c r="AU140" s="230" t="s">
        <v>83</v>
      </c>
      <c r="AY140" s="17" t="s">
        <v>139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147</v>
      </c>
      <c r="BK140" s="231">
        <f>ROUND(I140*H140,2)</f>
        <v>0</v>
      </c>
      <c r="BL140" s="17" t="s">
        <v>147</v>
      </c>
      <c r="BM140" s="230" t="s">
        <v>159</v>
      </c>
    </row>
    <row r="141" s="14" customFormat="1">
      <c r="A141" s="14"/>
      <c r="B141" s="243"/>
      <c r="C141" s="244"/>
      <c r="D141" s="234" t="s">
        <v>148</v>
      </c>
      <c r="E141" s="245" t="s">
        <v>1</v>
      </c>
      <c r="F141" s="246" t="s">
        <v>1172</v>
      </c>
      <c r="G141" s="244"/>
      <c r="H141" s="247">
        <v>13.48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148</v>
      </c>
      <c r="AU141" s="253" t="s">
        <v>83</v>
      </c>
      <c r="AV141" s="14" t="s">
        <v>83</v>
      </c>
      <c r="AW141" s="14" t="s">
        <v>30</v>
      </c>
      <c r="AX141" s="14" t="s">
        <v>73</v>
      </c>
      <c r="AY141" s="253" t="s">
        <v>139</v>
      </c>
    </row>
    <row r="142" s="15" customFormat="1">
      <c r="A142" s="15"/>
      <c r="B142" s="254"/>
      <c r="C142" s="255"/>
      <c r="D142" s="234" t="s">
        <v>148</v>
      </c>
      <c r="E142" s="256" t="s">
        <v>1</v>
      </c>
      <c r="F142" s="257" t="s">
        <v>153</v>
      </c>
      <c r="G142" s="255"/>
      <c r="H142" s="258">
        <v>13.48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4" t="s">
        <v>148</v>
      </c>
      <c r="AU142" s="264" t="s">
        <v>83</v>
      </c>
      <c r="AV142" s="15" t="s">
        <v>147</v>
      </c>
      <c r="AW142" s="15" t="s">
        <v>30</v>
      </c>
      <c r="AX142" s="15" t="s">
        <v>81</v>
      </c>
      <c r="AY142" s="264" t="s">
        <v>139</v>
      </c>
    </row>
    <row r="143" s="2" customFormat="1" ht="62.7" customHeight="1">
      <c r="A143" s="38"/>
      <c r="B143" s="39"/>
      <c r="C143" s="219" t="s">
        <v>147</v>
      </c>
      <c r="D143" s="219" t="s">
        <v>142</v>
      </c>
      <c r="E143" s="220" t="s">
        <v>1173</v>
      </c>
      <c r="F143" s="221" t="s">
        <v>1174</v>
      </c>
      <c r="G143" s="222" t="s">
        <v>156</v>
      </c>
      <c r="H143" s="223">
        <v>13.48</v>
      </c>
      <c r="I143" s="224"/>
      <c r="J143" s="225">
        <f>ROUND(I143*H143,2)</f>
        <v>0</v>
      </c>
      <c r="K143" s="221" t="s">
        <v>146</v>
      </c>
      <c r="L143" s="44"/>
      <c r="M143" s="226" t="s">
        <v>1</v>
      </c>
      <c r="N143" s="227" t="s">
        <v>40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147</v>
      </c>
      <c r="AT143" s="230" t="s">
        <v>142</v>
      </c>
      <c r="AU143" s="230" t="s">
        <v>83</v>
      </c>
      <c r="AY143" s="17" t="s">
        <v>139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147</v>
      </c>
      <c r="BK143" s="231">
        <f>ROUND(I143*H143,2)</f>
        <v>0</v>
      </c>
      <c r="BL143" s="17" t="s">
        <v>147</v>
      </c>
      <c r="BM143" s="230" t="s">
        <v>163</v>
      </c>
    </row>
    <row r="144" s="2" customFormat="1" ht="37.8" customHeight="1">
      <c r="A144" s="38"/>
      <c r="B144" s="39"/>
      <c r="C144" s="219" t="s">
        <v>164</v>
      </c>
      <c r="D144" s="219" t="s">
        <v>142</v>
      </c>
      <c r="E144" s="220" t="s">
        <v>1175</v>
      </c>
      <c r="F144" s="221" t="s">
        <v>1176</v>
      </c>
      <c r="G144" s="222" t="s">
        <v>156</v>
      </c>
      <c r="H144" s="223">
        <v>13.48</v>
      </c>
      <c r="I144" s="224"/>
      <c r="J144" s="225">
        <f>ROUND(I144*H144,2)</f>
        <v>0</v>
      </c>
      <c r="K144" s="221" t="s">
        <v>146</v>
      </c>
      <c r="L144" s="44"/>
      <c r="M144" s="226" t="s">
        <v>1</v>
      </c>
      <c r="N144" s="227" t="s">
        <v>40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147</v>
      </c>
      <c r="AT144" s="230" t="s">
        <v>142</v>
      </c>
      <c r="AU144" s="230" t="s">
        <v>83</v>
      </c>
      <c r="AY144" s="17" t="s">
        <v>139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147</v>
      </c>
      <c r="BK144" s="231">
        <f>ROUND(I144*H144,2)</f>
        <v>0</v>
      </c>
      <c r="BL144" s="17" t="s">
        <v>147</v>
      </c>
      <c r="BM144" s="230" t="s">
        <v>168</v>
      </c>
    </row>
    <row r="145" s="2" customFormat="1" ht="37.8" customHeight="1">
      <c r="A145" s="38"/>
      <c r="B145" s="39"/>
      <c r="C145" s="219" t="s">
        <v>159</v>
      </c>
      <c r="D145" s="219" t="s">
        <v>142</v>
      </c>
      <c r="E145" s="220" t="s">
        <v>1177</v>
      </c>
      <c r="F145" s="221" t="s">
        <v>1178</v>
      </c>
      <c r="G145" s="222" t="s">
        <v>162</v>
      </c>
      <c r="H145" s="223">
        <v>24.260000000000002</v>
      </c>
      <c r="I145" s="224"/>
      <c r="J145" s="225">
        <f>ROUND(I145*H145,2)</f>
        <v>0</v>
      </c>
      <c r="K145" s="221" t="s">
        <v>146</v>
      </c>
      <c r="L145" s="44"/>
      <c r="M145" s="226" t="s">
        <v>1</v>
      </c>
      <c r="N145" s="227" t="s">
        <v>40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147</v>
      </c>
      <c r="AT145" s="230" t="s">
        <v>142</v>
      </c>
      <c r="AU145" s="230" t="s">
        <v>83</v>
      </c>
      <c r="AY145" s="17" t="s">
        <v>139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147</v>
      </c>
      <c r="BK145" s="231">
        <f>ROUND(I145*H145,2)</f>
        <v>0</v>
      </c>
      <c r="BL145" s="17" t="s">
        <v>147</v>
      </c>
      <c r="BM145" s="230" t="s">
        <v>174</v>
      </c>
    </row>
    <row r="146" s="2" customFormat="1" ht="37.8" customHeight="1">
      <c r="A146" s="38"/>
      <c r="B146" s="39"/>
      <c r="C146" s="219" t="s">
        <v>176</v>
      </c>
      <c r="D146" s="219" t="s">
        <v>142</v>
      </c>
      <c r="E146" s="220" t="s">
        <v>1179</v>
      </c>
      <c r="F146" s="221" t="s">
        <v>1180</v>
      </c>
      <c r="G146" s="222" t="s">
        <v>156</v>
      </c>
      <c r="H146" s="223">
        <v>13.48</v>
      </c>
      <c r="I146" s="224"/>
      <c r="J146" s="225">
        <f>ROUND(I146*H146,2)</f>
        <v>0</v>
      </c>
      <c r="K146" s="221" t="s">
        <v>146</v>
      </c>
      <c r="L146" s="44"/>
      <c r="M146" s="226" t="s">
        <v>1</v>
      </c>
      <c r="N146" s="227" t="s">
        <v>40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147</v>
      </c>
      <c r="AT146" s="230" t="s">
        <v>142</v>
      </c>
      <c r="AU146" s="230" t="s">
        <v>83</v>
      </c>
      <c r="AY146" s="17" t="s">
        <v>139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147</v>
      </c>
      <c r="BK146" s="231">
        <f>ROUND(I146*H146,2)</f>
        <v>0</v>
      </c>
      <c r="BL146" s="17" t="s">
        <v>147</v>
      </c>
      <c r="BM146" s="230" t="s">
        <v>179</v>
      </c>
    </row>
    <row r="147" s="12" customFormat="1" ht="22.8" customHeight="1">
      <c r="A147" s="12"/>
      <c r="B147" s="203"/>
      <c r="C147" s="204"/>
      <c r="D147" s="205" t="s">
        <v>72</v>
      </c>
      <c r="E147" s="217" t="s">
        <v>140</v>
      </c>
      <c r="F147" s="217" t="s">
        <v>141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SUM(P148:P163)</f>
        <v>0</v>
      </c>
      <c r="Q147" s="211"/>
      <c r="R147" s="212">
        <f>SUM(R148:R163)</f>
        <v>8.1820327000000006</v>
      </c>
      <c r="S147" s="211"/>
      <c r="T147" s="213">
        <f>SUM(T148:T163)</f>
        <v>0.0005928000000000001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81</v>
      </c>
      <c r="AT147" s="215" t="s">
        <v>72</v>
      </c>
      <c r="AU147" s="215" t="s">
        <v>81</v>
      </c>
      <c r="AY147" s="214" t="s">
        <v>139</v>
      </c>
      <c r="BK147" s="216">
        <f>SUM(BK148:BK163)</f>
        <v>0</v>
      </c>
    </row>
    <row r="148" s="2" customFormat="1" ht="37.8" customHeight="1">
      <c r="A148" s="38"/>
      <c r="B148" s="39"/>
      <c r="C148" s="219" t="s">
        <v>163</v>
      </c>
      <c r="D148" s="219" t="s">
        <v>142</v>
      </c>
      <c r="E148" s="220" t="s">
        <v>143</v>
      </c>
      <c r="F148" s="221" t="s">
        <v>144</v>
      </c>
      <c r="G148" s="222" t="s">
        <v>145</v>
      </c>
      <c r="H148" s="223">
        <v>1</v>
      </c>
      <c r="I148" s="224"/>
      <c r="J148" s="225">
        <f>ROUND(I148*H148,2)</f>
        <v>0</v>
      </c>
      <c r="K148" s="221" t="s">
        <v>146</v>
      </c>
      <c r="L148" s="44"/>
      <c r="M148" s="226" t="s">
        <v>1</v>
      </c>
      <c r="N148" s="227" t="s">
        <v>40</v>
      </c>
      <c r="O148" s="92"/>
      <c r="P148" s="228">
        <f>O148*H148</f>
        <v>0</v>
      </c>
      <c r="Q148" s="228">
        <v>0.048430000000000001</v>
      </c>
      <c r="R148" s="228">
        <f>Q148*H148</f>
        <v>0.048430000000000001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147</v>
      </c>
      <c r="AT148" s="230" t="s">
        <v>142</v>
      </c>
      <c r="AU148" s="230" t="s">
        <v>83</v>
      </c>
      <c r="AY148" s="17" t="s">
        <v>139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147</v>
      </c>
      <c r="BK148" s="231">
        <f>ROUND(I148*H148,2)</f>
        <v>0</v>
      </c>
      <c r="BL148" s="17" t="s">
        <v>147</v>
      </c>
      <c r="BM148" s="230" t="s">
        <v>185</v>
      </c>
    </row>
    <row r="149" s="13" customFormat="1">
      <c r="A149" s="13"/>
      <c r="B149" s="232"/>
      <c r="C149" s="233"/>
      <c r="D149" s="234" t="s">
        <v>148</v>
      </c>
      <c r="E149" s="235" t="s">
        <v>1</v>
      </c>
      <c r="F149" s="236" t="s">
        <v>1181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148</v>
      </c>
      <c r="AU149" s="242" t="s">
        <v>83</v>
      </c>
      <c r="AV149" s="13" t="s">
        <v>81</v>
      </c>
      <c r="AW149" s="13" t="s">
        <v>30</v>
      </c>
      <c r="AX149" s="13" t="s">
        <v>73</v>
      </c>
      <c r="AY149" s="242" t="s">
        <v>139</v>
      </c>
    </row>
    <row r="150" s="14" customFormat="1">
      <c r="A150" s="14"/>
      <c r="B150" s="243"/>
      <c r="C150" s="244"/>
      <c r="D150" s="234" t="s">
        <v>148</v>
      </c>
      <c r="E150" s="245" t="s">
        <v>1</v>
      </c>
      <c r="F150" s="246" t="s">
        <v>81</v>
      </c>
      <c r="G150" s="244"/>
      <c r="H150" s="247">
        <v>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148</v>
      </c>
      <c r="AU150" s="253" t="s">
        <v>83</v>
      </c>
      <c r="AV150" s="14" t="s">
        <v>83</v>
      </c>
      <c r="AW150" s="14" t="s">
        <v>30</v>
      </c>
      <c r="AX150" s="14" t="s">
        <v>73</v>
      </c>
      <c r="AY150" s="253" t="s">
        <v>139</v>
      </c>
    </row>
    <row r="151" s="15" customFormat="1">
      <c r="A151" s="15"/>
      <c r="B151" s="254"/>
      <c r="C151" s="255"/>
      <c r="D151" s="234" t="s">
        <v>148</v>
      </c>
      <c r="E151" s="256" t="s">
        <v>1</v>
      </c>
      <c r="F151" s="257" t="s">
        <v>153</v>
      </c>
      <c r="G151" s="255"/>
      <c r="H151" s="258">
        <v>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148</v>
      </c>
      <c r="AU151" s="264" t="s">
        <v>83</v>
      </c>
      <c r="AV151" s="15" t="s">
        <v>147</v>
      </c>
      <c r="AW151" s="15" t="s">
        <v>30</v>
      </c>
      <c r="AX151" s="15" t="s">
        <v>81</v>
      </c>
      <c r="AY151" s="264" t="s">
        <v>139</v>
      </c>
    </row>
    <row r="152" s="2" customFormat="1" ht="37.8" customHeight="1">
      <c r="A152" s="38"/>
      <c r="B152" s="39"/>
      <c r="C152" s="219" t="s">
        <v>188</v>
      </c>
      <c r="D152" s="219" t="s">
        <v>142</v>
      </c>
      <c r="E152" s="220" t="s">
        <v>154</v>
      </c>
      <c r="F152" s="221" t="s">
        <v>155</v>
      </c>
      <c r="G152" s="222" t="s">
        <v>156</v>
      </c>
      <c r="H152" s="223">
        <v>3.27</v>
      </c>
      <c r="I152" s="224"/>
      <c r="J152" s="225">
        <f>ROUND(I152*H152,2)</f>
        <v>0</v>
      </c>
      <c r="K152" s="221" t="s">
        <v>146</v>
      </c>
      <c r="L152" s="44"/>
      <c r="M152" s="226" t="s">
        <v>1</v>
      </c>
      <c r="N152" s="227" t="s">
        <v>40</v>
      </c>
      <c r="O152" s="92"/>
      <c r="P152" s="228">
        <f>O152*H152</f>
        <v>0</v>
      </c>
      <c r="Q152" s="228">
        <v>1.8775</v>
      </c>
      <c r="R152" s="228">
        <f>Q152*H152</f>
        <v>6.1394250000000001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147</v>
      </c>
      <c r="AT152" s="230" t="s">
        <v>142</v>
      </c>
      <c r="AU152" s="230" t="s">
        <v>83</v>
      </c>
      <c r="AY152" s="17" t="s">
        <v>139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147</v>
      </c>
      <c r="BK152" s="231">
        <f>ROUND(I152*H152,2)</f>
        <v>0</v>
      </c>
      <c r="BL152" s="17" t="s">
        <v>147</v>
      </c>
      <c r="BM152" s="230" t="s">
        <v>191</v>
      </c>
    </row>
    <row r="153" s="2" customFormat="1" ht="24.15" customHeight="1">
      <c r="A153" s="38"/>
      <c r="B153" s="39"/>
      <c r="C153" s="219" t="s">
        <v>168</v>
      </c>
      <c r="D153" s="219" t="s">
        <v>142</v>
      </c>
      <c r="E153" s="220" t="s">
        <v>157</v>
      </c>
      <c r="F153" s="221" t="s">
        <v>158</v>
      </c>
      <c r="G153" s="222" t="s">
        <v>156</v>
      </c>
      <c r="H153" s="223">
        <v>0.34999999999999998</v>
      </c>
      <c r="I153" s="224"/>
      <c r="J153" s="225">
        <f>ROUND(I153*H153,2)</f>
        <v>0</v>
      </c>
      <c r="K153" s="221" t="s">
        <v>146</v>
      </c>
      <c r="L153" s="44"/>
      <c r="M153" s="226" t="s">
        <v>1</v>
      </c>
      <c r="N153" s="227" t="s">
        <v>40</v>
      </c>
      <c r="O153" s="92"/>
      <c r="P153" s="228">
        <f>O153*H153</f>
        <v>0</v>
      </c>
      <c r="Q153" s="228">
        <v>1.94302</v>
      </c>
      <c r="R153" s="228">
        <f>Q153*H153</f>
        <v>0.68005699999999991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147</v>
      </c>
      <c r="AT153" s="230" t="s">
        <v>142</v>
      </c>
      <c r="AU153" s="230" t="s">
        <v>83</v>
      </c>
      <c r="AY153" s="17" t="s">
        <v>139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147</v>
      </c>
      <c r="BK153" s="231">
        <f>ROUND(I153*H153,2)</f>
        <v>0</v>
      </c>
      <c r="BL153" s="17" t="s">
        <v>147</v>
      </c>
      <c r="BM153" s="230" t="s">
        <v>194</v>
      </c>
    </row>
    <row r="154" s="2" customFormat="1" ht="24.15" customHeight="1">
      <c r="A154" s="38"/>
      <c r="B154" s="39"/>
      <c r="C154" s="219" t="s">
        <v>195</v>
      </c>
      <c r="D154" s="219" t="s">
        <v>142</v>
      </c>
      <c r="E154" s="220" t="s">
        <v>160</v>
      </c>
      <c r="F154" s="221" t="s">
        <v>161</v>
      </c>
      <c r="G154" s="222" t="s">
        <v>162</v>
      </c>
      <c r="H154" s="223">
        <v>0.26000000000000001</v>
      </c>
      <c r="I154" s="224"/>
      <c r="J154" s="225">
        <f>ROUND(I154*H154,2)</f>
        <v>0</v>
      </c>
      <c r="K154" s="221" t="s">
        <v>146</v>
      </c>
      <c r="L154" s="44"/>
      <c r="M154" s="226" t="s">
        <v>1</v>
      </c>
      <c r="N154" s="227" t="s">
        <v>40</v>
      </c>
      <c r="O154" s="92"/>
      <c r="P154" s="228">
        <f>O154*H154</f>
        <v>0</v>
      </c>
      <c r="Q154" s="228">
        <v>1.0900000000000001</v>
      </c>
      <c r="R154" s="228">
        <f>Q154*H154</f>
        <v>0.28340000000000004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147</v>
      </c>
      <c r="AT154" s="230" t="s">
        <v>142</v>
      </c>
      <c r="AU154" s="230" t="s">
        <v>83</v>
      </c>
      <c r="AY154" s="17" t="s">
        <v>139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147</v>
      </c>
      <c r="BK154" s="231">
        <f>ROUND(I154*H154,2)</f>
        <v>0</v>
      </c>
      <c r="BL154" s="17" t="s">
        <v>147</v>
      </c>
      <c r="BM154" s="230" t="s">
        <v>198</v>
      </c>
    </row>
    <row r="155" s="2" customFormat="1" ht="37.8" customHeight="1">
      <c r="A155" s="38"/>
      <c r="B155" s="39"/>
      <c r="C155" s="219" t="s">
        <v>174</v>
      </c>
      <c r="D155" s="219" t="s">
        <v>142</v>
      </c>
      <c r="E155" s="220" t="s">
        <v>165</v>
      </c>
      <c r="F155" s="221" t="s">
        <v>166</v>
      </c>
      <c r="G155" s="222" t="s">
        <v>167</v>
      </c>
      <c r="H155" s="223">
        <v>59.280000000000001</v>
      </c>
      <c r="I155" s="224"/>
      <c r="J155" s="225">
        <f>ROUND(I155*H155,2)</f>
        <v>0</v>
      </c>
      <c r="K155" s="221" t="s">
        <v>146</v>
      </c>
      <c r="L155" s="44"/>
      <c r="M155" s="226" t="s">
        <v>1</v>
      </c>
      <c r="N155" s="227" t="s">
        <v>40</v>
      </c>
      <c r="O155" s="92"/>
      <c r="P155" s="228">
        <f>O155*H155</f>
        <v>0</v>
      </c>
      <c r="Q155" s="228">
        <v>0.00059000000000000003</v>
      </c>
      <c r="R155" s="228">
        <f>Q155*H155</f>
        <v>0.034975200000000005</v>
      </c>
      <c r="S155" s="228">
        <v>1.0000000000000001E-05</v>
      </c>
      <c r="T155" s="229">
        <f>S155*H155</f>
        <v>0.0005928000000000001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147</v>
      </c>
      <c r="AT155" s="230" t="s">
        <v>142</v>
      </c>
      <c r="AU155" s="230" t="s">
        <v>83</v>
      </c>
      <c r="AY155" s="17" t="s">
        <v>139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147</v>
      </c>
      <c r="BK155" s="231">
        <f>ROUND(I155*H155,2)</f>
        <v>0</v>
      </c>
      <c r="BL155" s="17" t="s">
        <v>147</v>
      </c>
      <c r="BM155" s="230" t="s">
        <v>201</v>
      </c>
    </row>
    <row r="156" s="13" customFormat="1">
      <c r="A156" s="13"/>
      <c r="B156" s="232"/>
      <c r="C156" s="233"/>
      <c r="D156" s="234" t="s">
        <v>148</v>
      </c>
      <c r="E156" s="235" t="s">
        <v>1</v>
      </c>
      <c r="F156" s="236" t="s">
        <v>169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148</v>
      </c>
      <c r="AU156" s="242" t="s">
        <v>83</v>
      </c>
      <c r="AV156" s="13" t="s">
        <v>81</v>
      </c>
      <c r="AW156" s="13" t="s">
        <v>30</v>
      </c>
      <c r="AX156" s="13" t="s">
        <v>73</v>
      </c>
      <c r="AY156" s="242" t="s">
        <v>139</v>
      </c>
    </row>
    <row r="157" s="14" customFormat="1">
      <c r="A157" s="14"/>
      <c r="B157" s="243"/>
      <c r="C157" s="244"/>
      <c r="D157" s="234" t="s">
        <v>148</v>
      </c>
      <c r="E157" s="245" t="s">
        <v>1</v>
      </c>
      <c r="F157" s="246" t="s">
        <v>1182</v>
      </c>
      <c r="G157" s="244"/>
      <c r="H157" s="247">
        <v>59.280000000000001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148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139</v>
      </c>
    </row>
    <row r="158" s="15" customFormat="1">
      <c r="A158" s="15"/>
      <c r="B158" s="254"/>
      <c r="C158" s="255"/>
      <c r="D158" s="234" t="s">
        <v>148</v>
      </c>
      <c r="E158" s="256" t="s">
        <v>1</v>
      </c>
      <c r="F158" s="257" t="s">
        <v>153</v>
      </c>
      <c r="G158" s="255"/>
      <c r="H158" s="258">
        <v>59.280000000000001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148</v>
      </c>
      <c r="AU158" s="264" t="s">
        <v>83</v>
      </c>
      <c r="AV158" s="15" t="s">
        <v>147</v>
      </c>
      <c r="AW158" s="15" t="s">
        <v>30</v>
      </c>
      <c r="AX158" s="15" t="s">
        <v>81</v>
      </c>
      <c r="AY158" s="264" t="s">
        <v>139</v>
      </c>
    </row>
    <row r="159" s="2" customFormat="1" ht="37.8" customHeight="1">
      <c r="A159" s="38"/>
      <c r="B159" s="39"/>
      <c r="C159" s="219" t="s">
        <v>202</v>
      </c>
      <c r="D159" s="219" t="s">
        <v>142</v>
      </c>
      <c r="E159" s="220" t="s">
        <v>1183</v>
      </c>
      <c r="F159" s="221" t="s">
        <v>1184</v>
      </c>
      <c r="G159" s="222" t="s">
        <v>173</v>
      </c>
      <c r="H159" s="223">
        <v>2.3100000000000001</v>
      </c>
      <c r="I159" s="224"/>
      <c r="J159" s="225">
        <f>ROUND(I159*H159,2)</f>
        <v>0</v>
      </c>
      <c r="K159" s="221" t="s">
        <v>146</v>
      </c>
      <c r="L159" s="44"/>
      <c r="M159" s="226" t="s">
        <v>1</v>
      </c>
      <c r="N159" s="227" t="s">
        <v>40</v>
      </c>
      <c r="O159" s="92"/>
      <c r="P159" s="228">
        <f>O159*H159</f>
        <v>0</v>
      </c>
      <c r="Q159" s="228">
        <v>0.25364999999999999</v>
      </c>
      <c r="R159" s="228">
        <f>Q159*H159</f>
        <v>0.58593149999999994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147</v>
      </c>
      <c r="AT159" s="230" t="s">
        <v>142</v>
      </c>
      <c r="AU159" s="230" t="s">
        <v>83</v>
      </c>
      <c r="AY159" s="17" t="s">
        <v>139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147</v>
      </c>
      <c r="BK159" s="231">
        <f>ROUND(I159*H159,2)</f>
        <v>0</v>
      </c>
      <c r="BL159" s="17" t="s">
        <v>147</v>
      </c>
      <c r="BM159" s="230" t="s">
        <v>205</v>
      </c>
    </row>
    <row r="160" s="13" customFormat="1">
      <c r="A160" s="13"/>
      <c r="B160" s="232"/>
      <c r="C160" s="233"/>
      <c r="D160" s="234" t="s">
        <v>148</v>
      </c>
      <c r="E160" s="235" t="s">
        <v>1</v>
      </c>
      <c r="F160" s="236" t="s">
        <v>869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148</v>
      </c>
      <c r="AU160" s="242" t="s">
        <v>83</v>
      </c>
      <c r="AV160" s="13" t="s">
        <v>81</v>
      </c>
      <c r="AW160" s="13" t="s">
        <v>30</v>
      </c>
      <c r="AX160" s="13" t="s">
        <v>73</v>
      </c>
      <c r="AY160" s="242" t="s">
        <v>139</v>
      </c>
    </row>
    <row r="161" s="14" customFormat="1">
      <c r="A161" s="14"/>
      <c r="B161" s="243"/>
      <c r="C161" s="244"/>
      <c r="D161" s="234" t="s">
        <v>148</v>
      </c>
      <c r="E161" s="245" t="s">
        <v>1</v>
      </c>
      <c r="F161" s="246" t="s">
        <v>1185</v>
      </c>
      <c r="G161" s="244"/>
      <c r="H161" s="247">
        <v>2.3100000000000001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148</v>
      </c>
      <c r="AU161" s="253" t="s">
        <v>83</v>
      </c>
      <c r="AV161" s="14" t="s">
        <v>83</v>
      </c>
      <c r="AW161" s="14" t="s">
        <v>30</v>
      </c>
      <c r="AX161" s="14" t="s">
        <v>73</v>
      </c>
      <c r="AY161" s="253" t="s">
        <v>139</v>
      </c>
    </row>
    <row r="162" s="15" customFormat="1">
      <c r="A162" s="15"/>
      <c r="B162" s="254"/>
      <c r="C162" s="255"/>
      <c r="D162" s="234" t="s">
        <v>148</v>
      </c>
      <c r="E162" s="256" t="s">
        <v>1</v>
      </c>
      <c r="F162" s="257" t="s">
        <v>153</v>
      </c>
      <c r="G162" s="255"/>
      <c r="H162" s="258">
        <v>2.3100000000000001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148</v>
      </c>
      <c r="AU162" s="264" t="s">
        <v>83</v>
      </c>
      <c r="AV162" s="15" t="s">
        <v>147</v>
      </c>
      <c r="AW162" s="15" t="s">
        <v>30</v>
      </c>
      <c r="AX162" s="15" t="s">
        <v>81</v>
      </c>
      <c r="AY162" s="264" t="s">
        <v>139</v>
      </c>
    </row>
    <row r="163" s="2" customFormat="1" ht="37.8" customHeight="1">
      <c r="A163" s="38"/>
      <c r="B163" s="39"/>
      <c r="C163" s="219" t="s">
        <v>179</v>
      </c>
      <c r="D163" s="219" t="s">
        <v>142</v>
      </c>
      <c r="E163" s="220" t="s">
        <v>171</v>
      </c>
      <c r="F163" s="221" t="s">
        <v>172</v>
      </c>
      <c r="G163" s="222" t="s">
        <v>173</v>
      </c>
      <c r="H163" s="223">
        <v>2.2999999999999998</v>
      </c>
      <c r="I163" s="224"/>
      <c r="J163" s="225">
        <f>ROUND(I163*H163,2)</f>
        <v>0</v>
      </c>
      <c r="K163" s="221" t="s">
        <v>146</v>
      </c>
      <c r="L163" s="44"/>
      <c r="M163" s="226" t="s">
        <v>1</v>
      </c>
      <c r="N163" s="227" t="s">
        <v>40</v>
      </c>
      <c r="O163" s="92"/>
      <c r="P163" s="228">
        <f>O163*H163</f>
        <v>0</v>
      </c>
      <c r="Q163" s="228">
        <v>0.17818000000000001</v>
      </c>
      <c r="R163" s="228">
        <f>Q163*H163</f>
        <v>0.40981399999999996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147</v>
      </c>
      <c r="AT163" s="230" t="s">
        <v>142</v>
      </c>
      <c r="AU163" s="230" t="s">
        <v>83</v>
      </c>
      <c r="AY163" s="17" t="s">
        <v>139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147</v>
      </c>
      <c r="BK163" s="231">
        <f>ROUND(I163*H163,2)</f>
        <v>0</v>
      </c>
      <c r="BL163" s="17" t="s">
        <v>147</v>
      </c>
      <c r="BM163" s="230" t="s">
        <v>208</v>
      </c>
    </row>
    <row r="164" s="12" customFormat="1" ht="22.8" customHeight="1">
      <c r="A164" s="12"/>
      <c r="B164" s="203"/>
      <c r="C164" s="204"/>
      <c r="D164" s="205" t="s">
        <v>72</v>
      </c>
      <c r="E164" s="217" t="s">
        <v>147</v>
      </c>
      <c r="F164" s="217" t="s">
        <v>175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SUM(P165:P169)</f>
        <v>0</v>
      </c>
      <c r="Q164" s="211"/>
      <c r="R164" s="212">
        <f>SUM(R165:R169)</f>
        <v>0.54228279999999995</v>
      </c>
      <c r="S164" s="211"/>
      <c r="T164" s="213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81</v>
      </c>
      <c r="AT164" s="215" t="s">
        <v>72</v>
      </c>
      <c r="AU164" s="215" t="s">
        <v>81</v>
      </c>
      <c r="AY164" s="214" t="s">
        <v>139</v>
      </c>
      <c r="BK164" s="216">
        <f>SUM(BK165:BK169)</f>
        <v>0</v>
      </c>
    </row>
    <row r="165" s="2" customFormat="1" ht="49.05" customHeight="1">
      <c r="A165" s="38"/>
      <c r="B165" s="39"/>
      <c r="C165" s="219" t="s">
        <v>8</v>
      </c>
      <c r="D165" s="219" t="s">
        <v>142</v>
      </c>
      <c r="E165" s="220" t="s">
        <v>1186</v>
      </c>
      <c r="F165" s="221" t="s">
        <v>1187</v>
      </c>
      <c r="G165" s="222" t="s">
        <v>156</v>
      </c>
      <c r="H165" s="223">
        <v>0.029999999999999999</v>
      </c>
      <c r="I165" s="224"/>
      <c r="J165" s="225">
        <f>ROUND(I165*H165,2)</f>
        <v>0</v>
      </c>
      <c r="K165" s="221" t="s">
        <v>146</v>
      </c>
      <c r="L165" s="44"/>
      <c r="M165" s="226" t="s">
        <v>1</v>
      </c>
      <c r="N165" s="227" t="s">
        <v>40</v>
      </c>
      <c r="O165" s="92"/>
      <c r="P165" s="228">
        <f>O165*H165</f>
        <v>0</v>
      </c>
      <c r="Q165" s="228">
        <v>2.3427600000000002</v>
      </c>
      <c r="R165" s="228">
        <f>Q165*H165</f>
        <v>0.070282800000000006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147</v>
      </c>
      <c r="AT165" s="230" t="s">
        <v>142</v>
      </c>
      <c r="AU165" s="230" t="s">
        <v>83</v>
      </c>
      <c r="AY165" s="17" t="s">
        <v>139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147</v>
      </c>
      <c r="BK165" s="231">
        <f>ROUND(I165*H165,2)</f>
        <v>0</v>
      </c>
      <c r="BL165" s="17" t="s">
        <v>147</v>
      </c>
      <c r="BM165" s="230" t="s">
        <v>273</v>
      </c>
    </row>
    <row r="166" s="2" customFormat="1" ht="37.8" customHeight="1">
      <c r="A166" s="38"/>
      <c r="B166" s="39"/>
      <c r="C166" s="219" t="s">
        <v>185</v>
      </c>
      <c r="D166" s="219" t="s">
        <v>142</v>
      </c>
      <c r="E166" s="220" t="s">
        <v>177</v>
      </c>
      <c r="F166" s="221" t="s">
        <v>178</v>
      </c>
      <c r="G166" s="222" t="s">
        <v>145</v>
      </c>
      <c r="H166" s="223">
        <v>8</v>
      </c>
      <c r="I166" s="224"/>
      <c r="J166" s="225">
        <f>ROUND(I166*H166,2)</f>
        <v>0</v>
      </c>
      <c r="K166" s="221" t="s">
        <v>146</v>
      </c>
      <c r="L166" s="44"/>
      <c r="M166" s="226" t="s">
        <v>1</v>
      </c>
      <c r="N166" s="227" t="s">
        <v>40</v>
      </c>
      <c r="O166" s="92"/>
      <c r="P166" s="228">
        <f>O166*H166</f>
        <v>0</v>
      </c>
      <c r="Q166" s="228">
        <v>0.058999999999999997</v>
      </c>
      <c r="R166" s="228">
        <f>Q166*H166</f>
        <v>0.47199999999999998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147</v>
      </c>
      <c r="AT166" s="230" t="s">
        <v>142</v>
      </c>
      <c r="AU166" s="230" t="s">
        <v>83</v>
      </c>
      <c r="AY166" s="17" t="s">
        <v>139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147</v>
      </c>
      <c r="BK166" s="231">
        <f>ROUND(I166*H166,2)</f>
        <v>0</v>
      </c>
      <c r="BL166" s="17" t="s">
        <v>147</v>
      </c>
      <c r="BM166" s="230" t="s">
        <v>213</v>
      </c>
    </row>
    <row r="167" s="13" customFormat="1">
      <c r="A167" s="13"/>
      <c r="B167" s="232"/>
      <c r="C167" s="233"/>
      <c r="D167" s="234" t="s">
        <v>148</v>
      </c>
      <c r="E167" s="235" t="s">
        <v>1</v>
      </c>
      <c r="F167" s="236" t="s">
        <v>1188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148</v>
      </c>
      <c r="AU167" s="242" t="s">
        <v>83</v>
      </c>
      <c r="AV167" s="13" t="s">
        <v>81</v>
      </c>
      <c r="AW167" s="13" t="s">
        <v>30</v>
      </c>
      <c r="AX167" s="13" t="s">
        <v>73</v>
      </c>
      <c r="AY167" s="242" t="s">
        <v>139</v>
      </c>
    </row>
    <row r="168" s="14" customFormat="1">
      <c r="A168" s="14"/>
      <c r="B168" s="243"/>
      <c r="C168" s="244"/>
      <c r="D168" s="234" t="s">
        <v>148</v>
      </c>
      <c r="E168" s="245" t="s">
        <v>1</v>
      </c>
      <c r="F168" s="246" t="s">
        <v>181</v>
      </c>
      <c r="G168" s="244"/>
      <c r="H168" s="247">
        <v>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148</v>
      </c>
      <c r="AU168" s="253" t="s">
        <v>83</v>
      </c>
      <c r="AV168" s="14" t="s">
        <v>83</v>
      </c>
      <c r="AW168" s="14" t="s">
        <v>30</v>
      </c>
      <c r="AX168" s="14" t="s">
        <v>73</v>
      </c>
      <c r="AY168" s="253" t="s">
        <v>139</v>
      </c>
    </row>
    <row r="169" s="15" customFormat="1">
      <c r="A169" s="15"/>
      <c r="B169" s="254"/>
      <c r="C169" s="255"/>
      <c r="D169" s="234" t="s">
        <v>148</v>
      </c>
      <c r="E169" s="256" t="s">
        <v>1</v>
      </c>
      <c r="F169" s="257" t="s">
        <v>153</v>
      </c>
      <c r="G169" s="255"/>
      <c r="H169" s="258">
        <v>8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148</v>
      </c>
      <c r="AU169" s="264" t="s">
        <v>83</v>
      </c>
      <c r="AV169" s="15" t="s">
        <v>147</v>
      </c>
      <c r="AW169" s="15" t="s">
        <v>30</v>
      </c>
      <c r="AX169" s="15" t="s">
        <v>81</v>
      </c>
      <c r="AY169" s="264" t="s">
        <v>139</v>
      </c>
    </row>
    <row r="170" s="12" customFormat="1" ht="22.8" customHeight="1">
      <c r="A170" s="12"/>
      <c r="B170" s="203"/>
      <c r="C170" s="204"/>
      <c r="D170" s="205" t="s">
        <v>72</v>
      </c>
      <c r="E170" s="217" t="s">
        <v>164</v>
      </c>
      <c r="F170" s="217" t="s">
        <v>1189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SUM(P171:P174)</f>
        <v>0</v>
      </c>
      <c r="Q170" s="211"/>
      <c r="R170" s="212">
        <f>SUM(R171:R174)</f>
        <v>3.5397000000000003</v>
      </c>
      <c r="S170" s="211"/>
      <c r="T170" s="213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81</v>
      </c>
      <c r="AT170" s="215" t="s">
        <v>72</v>
      </c>
      <c r="AU170" s="215" t="s">
        <v>81</v>
      </c>
      <c r="AY170" s="214" t="s">
        <v>139</v>
      </c>
      <c r="BK170" s="216">
        <f>SUM(BK171:BK174)</f>
        <v>0</v>
      </c>
    </row>
    <row r="171" s="2" customFormat="1" ht="37.8" customHeight="1">
      <c r="A171" s="38"/>
      <c r="B171" s="39"/>
      <c r="C171" s="219" t="s">
        <v>214</v>
      </c>
      <c r="D171" s="219" t="s">
        <v>142</v>
      </c>
      <c r="E171" s="220" t="s">
        <v>1190</v>
      </c>
      <c r="F171" s="221" t="s">
        <v>1191</v>
      </c>
      <c r="G171" s="222" t="s">
        <v>173</v>
      </c>
      <c r="H171" s="223">
        <v>15.390000000000001</v>
      </c>
      <c r="I171" s="224"/>
      <c r="J171" s="225">
        <f>ROUND(I171*H171,2)</f>
        <v>0</v>
      </c>
      <c r="K171" s="221" t="s">
        <v>146</v>
      </c>
      <c r="L171" s="44"/>
      <c r="M171" s="226" t="s">
        <v>1</v>
      </c>
      <c r="N171" s="227" t="s">
        <v>40</v>
      </c>
      <c r="O171" s="92"/>
      <c r="P171" s="228">
        <f>O171*H171</f>
        <v>0</v>
      </c>
      <c r="Q171" s="228">
        <v>0.23000000000000001</v>
      </c>
      <c r="R171" s="228">
        <f>Q171*H171</f>
        <v>3.5397000000000003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147</v>
      </c>
      <c r="AT171" s="230" t="s">
        <v>142</v>
      </c>
      <c r="AU171" s="230" t="s">
        <v>83</v>
      </c>
      <c r="AY171" s="17" t="s">
        <v>139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147</v>
      </c>
      <c r="BK171" s="231">
        <f>ROUND(I171*H171,2)</f>
        <v>0</v>
      </c>
      <c r="BL171" s="17" t="s">
        <v>147</v>
      </c>
      <c r="BM171" s="230" t="s">
        <v>217</v>
      </c>
    </row>
    <row r="172" s="13" customFormat="1">
      <c r="A172" s="13"/>
      <c r="B172" s="232"/>
      <c r="C172" s="233"/>
      <c r="D172" s="234" t="s">
        <v>148</v>
      </c>
      <c r="E172" s="235" t="s">
        <v>1</v>
      </c>
      <c r="F172" s="236" t="s">
        <v>1192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148</v>
      </c>
      <c r="AU172" s="242" t="s">
        <v>83</v>
      </c>
      <c r="AV172" s="13" t="s">
        <v>81</v>
      </c>
      <c r="AW172" s="13" t="s">
        <v>30</v>
      </c>
      <c r="AX172" s="13" t="s">
        <v>73</v>
      </c>
      <c r="AY172" s="242" t="s">
        <v>139</v>
      </c>
    </row>
    <row r="173" s="14" customFormat="1">
      <c r="A173" s="14"/>
      <c r="B173" s="243"/>
      <c r="C173" s="244"/>
      <c r="D173" s="234" t="s">
        <v>148</v>
      </c>
      <c r="E173" s="245" t="s">
        <v>1</v>
      </c>
      <c r="F173" s="246" t="s">
        <v>1193</v>
      </c>
      <c r="G173" s="244"/>
      <c r="H173" s="247">
        <v>15.390000000000001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148</v>
      </c>
      <c r="AU173" s="253" t="s">
        <v>83</v>
      </c>
      <c r="AV173" s="14" t="s">
        <v>83</v>
      </c>
      <c r="AW173" s="14" t="s">
        <v>30</v>
      </c>
      <c r="AX173" s="14" t="s">
        <v>73</v>
      </c>
      <c r="AY173" s="253" t="s">
        <v>139</v>
      </c>
    </row>
    <row r="174" s="15" customFormat="1">
      <c r="A174" s="15"/>
      <c r="B174" s="254"/>
      <c r="C174" s="255"/>
      <c r="D174" s="234" t="s">
        <v>148</v>
      </c>
      <c r="E174" s="256" t="s">
        <v>1</v>
      </c>
      <c r="F174" s="257" t="s">
        <v>153</v>
      </c>
      <c r="G174" s="255"/>
      <c r="H174" s="258">
        <v>15.390000000000001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148</v>
      </c>
      <c r="AU174" s="264" t="s">
        <v>83</v>
      </c>
      <c r="AV174" s="15" t="s">
        <v>147</v>
      </c>
      <c r="AW174" s="15" t="s">
        <v>30</v>
      </c>
      <c r="AX174" s="15" t="s">
        <v>81</v>
      </c>
      <c r="AY174" s="264" t="s">
        <v>139</v>
      </c>
    </row>
    <row r="175" s="12" customFormat="1" ht="22.8" customHeight="1">
      <c r="A175" s="12"/>
      <c r="B175" s="203"/>
      <c r="C175" s="204"/>
      <c r="D175" s="205" t="s">
        <v>72</v>
      </c>
      <c r="E175" s="217" t="s">
        <v>159</v>
      </c>
      <c r="F175" s="217" t="s">
        <v>182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SUM(P176:P230)</f>
        <v>0</v>
      </c>
      <c r="Q175" s="211"/>
      <c r="R175" s="212">
        <f>SUM(R176:R230)</f>
        <v>50.022963099999998</v>
      </c>
      <c r="S175" s="211"/>
      <c r="T175" s="213">
        <f>SUM(T176:T230)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81</v>
      </c>
      <c r="AT175" s="215" t="s">
        <v>72</v>
      </c>
      <c r="AU175" s="215" t="s">
        <v>81</v>
      </c>
      <c r="AY175" s="214" t="s">
        <v>139</v>
      </c>
      <c r="BK175" s="216">
        <f>SUM(BK176:BK230)</f>
        <v>0</v>
      </c>
    </row>
    <row r="176" s="2" customFormat="1" ht="37.8" customHeight="1">
      <c r="A176" s="38"/>
      <c r="B176" s="39"/>
      <c r="C176" s="219" t="s">
        <v>191</v>
      </c>
      <c r="D176" s="219" t="s">
        <v>142</v>
      </c>
      <c r="E176" s="220" t="s">
        <v>183</v>
      </c>
      <c r="F176" s="221" t="s">
        <v>184</v>
      </c>
      <c r="G176" s="222" t="s">
        <v>173</v>
      </c>
      <c r="H176" s="223">
        <v>103.40000000000001</v>
      </c>
      <c r="I176" s="224"/>
      <c r="J176" s="225">
        <f>ROUND(I176*H176,2)</f>
        <v>0</v>
      </c>
      <c r="K176" s="221" t="s">
        <v>146</v>
      </c>
      <c r="L176" s="44"/>
      <c r="M176" s="226" t="s">
        <v>1</v>
      </c>
      <c r="N176" s="227" t="s">
        <v>40</v>
      </c>
      <c r="O176" s="92"/>
      <c r="P176" s="228">
        <f>O176*H176</f>
        <v>0</v>
      </c>
      <c r="Q176" s="228">
        <v>0.0043800000000000002</v>
      </c>
      <c r="R176" s="228">
        <f>Q176*H176</f>
        <v>0.45289200000000007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147</v>
      </c>
      <c r="AT176" s="230" t="s">
        <v>142</v>
      </c>
      <c r="AU176" s="230" t="s">
        <v>83</v>
      </c>
      <c r="AY176" s="17" t="s">
        <v>139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147</v>
      </c>
      <c r="BK176" s="231">
        <f>ROUND(I176*H176,2)</f>
        <v>0</v>
      </c>
      <c r="BL176" s="17" t="s">
        <v>147</v>
      </c>
      <c r="BM176" s="230" t="s">
        <v>220</v>
      </c>
    </row>
    <row r="177" s="13" customFormat="1">
      <c r="A177" s="13"/>
      <c r="B177" s="232"/>
      <c r="C177" s="233"/>
      <c r="D177" s="234" t="s">
        <v>148</v>
      </c>
      <c r="E177" s="235" t="s">
        <v>1</v>
      </c>
      <c r="F177" s="236" t="s">
        <v>1194</v>
      </c>
      <c r="G177" s="233"/>
      <c r="H177" s="235" t="s">
        <v>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148</v>
      </c>
      <c r="AU177" s="242" t="s">
        <v>83</v>
      </c>
      <c r="AV177" s="13" t="s">
        <v>81</v>
      </c>
      <c r="AW177" s="13" t="s">
        <v>30</v>
      </c>
      <c r="AX177" s="13" t="s">
        <v>73</v>
      </c>
      <c r="AY177" s="242" t="s">
        <v>139</v>
      </c>
    </row>
    <row r="178" s="14" customFormat="1">
      <c r="A178" s="14"/>
      <c r="B178" s="243"/>
      <c r="C178" s="244"/>
      <c r="D178" s="234" t="s">
        <v>148</v>
      </c>
      <c r="E178" s="245" t="s">
        <v>1</v>
      </c>
      <c r="F178" s="246" t="s">
        <v>1195</v>
      </c>
      <c r="G178" s="244"/>
      <c r="H178" s="247">
        <v>103.40000000000001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148</v>
      </c>
      <c r="AU178" s="253" t="s">
        <v>83</v>
      </c>
      <c r="AV178" s="14" t="s">
        <v>83</v>
      </c>
      <c r="AW178" s="14" t="s">
        <v>30</v>
      </c>
      <c r="AX178" s="14" t="s">
        <v>73</v>
      </c>
      <c r="AY178" s="253" t="s">
        <v>139</v>
      </c>
    </row>
    <row r="179" s="15" customFormat="1">
      <c r="A179" s="15"/>
      <c r="B179" s="254"/>
      <c r="C179" s="255"/>
      <c r="D179" s="234" t="s">
        <v>148</v>
      </c>
      <c r="E179" s="256" t="s">
        <v>1</v>
      </c>
      <c r="F179" s="257" t="s">
        <v>153</v>
      </c>
      <c r="G179" s="255"/>
      <c r="H179" s="258">
        <v>103.40000000000001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148</v>
      </c>
      <c r="AU179" s="264" t="s">
        <v>83</v>
      </c>
      <c r="AV179" s="15" t="s">
        <v>147</v>
      </c>
      <c r="AW179" s="15" t="s">
        <v>30</v>
      </c>
      <c r="AX179" s="15" t="s">
        <v>81</v>
      </c>
      <c r="AY179" s="264" t="s">
        <v>139</v>
      </c>
    </row>
    <row r="180" s="2" customFormat="1" ht="24.15" customHeight="1">
      <c r="A180" s="38"/>
      <c r="B180" s="39"/>
      <c r="C180" s="219" t="s">
        <v>223</v>
      </c>
      <c r="D180" s="219" t="s">
        <v>142</v>
      </c>
      <c r="E180" s="220" t="s">
        <v>189</v>
      </c>
      <c r="F180" s="221" t="s">
        <v>190</v>
      </c>
      <c r="G180" s="222" t="s">
        <v>173</v>
      </c>
      <c r="H180" s="223">
        <v>103.40000000000001</v>
      </c>
      <c r="I180" s="224"/>
      <c r="J180" s="225">
        <f>ROUND(I180*H180,2)</f>
        <v>0</v>
      </c>
      <c r="K180" s="221" t="s">
        <v>146</v>
      </c>
      <c r="L180" s="44"/>
      <c r="M180" s="226" t="s">
        <v>1</v>
      </c>
      <c r="N180" s="227" t="s">
        <v>40</v>
      </c>
      <c r="O180" s="92"/>
      <c r="P180" s="228">
        <f>O180*H180</f>
        <v>0</v>
      </c>
      <c r="Q180" s="228">
        <v>0.0030000000000000001</v>
      </c>
      <c r="R180" s="228">
        <f>Q180*H180</f>
        <v>0.31020000000000003</v>
      </c>
      <c r="S180" s="228">
        <v>0</v>
      </c>
      <c r="T180" s="22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147</v>
      </c>
      <c r="AT180" s="230" t="s">
        <v>142</v>
      </c>
      <c r="AU180" s="230" t="s">
        <v>83</v>
      </c>
      <c r="AY180" s="17" t="s">
        <v>139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147</v>
      </c>
      <c r="BK180" s="231">
        <f>ROUND(I180*H180,2)</f>
        <v>0</v>
      </c>
      <c r="BL180" s="17" t="s">
        <v>147</v>
      </c>
      <c r="BM180" s="230" t="s">
        <v>226</v>
      </c>
    </row>
    <row r="181" s="13" customFormat="1">
      <c r="A181" s="13"/>
      <c r="B181" s="232"/>
      <c r="C181" s="233"/>
      <c r="D181" s="234" t="s">
        <v>148</v>
      </c>
      <c r="E181" s="235" t="s">
        <v>1</v>
      </c>
      <c r="F181" s="236" t="s">
        <v>1194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148</v>
      </c>
      <c r="AU181" s="242" t="s">
        <v>83</v>
      </c>
      <c r="AV181" s="13" t="s">
        <v>81</v>
      </c>
      <c r="AW181" s="13" t="s">
        <v>30</v>
      </c>
      <c r="AX181" s="13" t="s">
        <v>73</v>
      </c>
      <c r="AY181" s="242" t="s">
        <v>139</v>
      </c>
    </row>
    <row r="182" s="14" customFormat="1">
      <c r="A182" s="14"/>
      <c r="B182" s="243"/>
      <c r="C182" s="244"/>
      <c r="D182" s="234" t="s">
        <v>148</v>
      </c>
      <c r="E182" s="245" t="s">
        <v>1</v>
      </c>
      <c r="F182" s="246" t="s">
        <v>1195</v>
      </c>
      <c r="G182" s="244"/>
      <c r="H182" s="247">
        <v>103.40000000000001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148</v>
      </c>
      <c r="AU182" s="253" t="s">
        <v>83</v>
      </c>
      <c r="AV182" s="14" t="s">
        <v>83</v>
      </c>
      <c r="AW182" s="14" t="s">
        <v>30</v>
      </c>
      <c r="AX182" s="14" t="s">
        <v>73</v>
      </c>
      <c r="AY182" s="253" t="s">
        <v>139</v>
      </c>
    </row>
    <row r="183" s="15" customFormat="1">
      <c r="A183" s="15"/>
      <c r="B183" s="254"/>
      <c r="C183" s="255"/>
      <c r="D183" s="234" t="s">
        <v>148</v>
      </c>
      <c r="E183" s="256" t="s">
        <v>1</v>
      </c>
      <c r="F183" s="257" t="s">
        <v>153</v>
      </c>
      <c r="G183" s="255"/>
      <c r="H183" s="258">
        <v>103.40000000000001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148</v>
      </c>
      <c r="AU183" s="264" t="s">
        <v>83</v>
      </c>
      <c r="AV183" s="15" t="s">
        <v>147</v>
      </c>
      <c r="AW183" s="15" t="s">
        <v>30</v>
      </c>
      <c r="AX183" s="15" t="s">
        <v>81</v>
      </c>
      <c r="AY183" s="264" t="s">
        <v>139</v>
      </c>
    </row>
    <row r="184" s="2" customFormat="1" ht="49.05" customHeight="1">
      <c r="A184" s="38"/>
      <c r="B184" s="39"/>
      <c r="C184" s="219" t="s">
        <v>194</v>
      </c>
      <c r="D184" s="219" t="s">
        <v>142</v>
      </c>
      <c r="E184" s="220" t="s">
        <v>192</v>
      </c>
      <c r="F184" s="221" t="s">
        <v>193</v>
      </c>
      <c r="G184" s="222" t="s">
        <v>173</v>
      </c>
      <c r="H184" s="223">
        <v>103.40000000000001</v>
      </c>
      <c r="I184" s="224"/>
      <c r="J184" s="225">
        <f>ROUND(I184*H184,2)</f>
        <v>0</v>
      </c>
      <c r="K184" s="221" t="s">
        <v>146</v>
      </c>
      <c r="L184" s="44"/>
      <c r="M184" s="226" t="s">
        <v>1</v>
      </c>
      <c r="N184" s="227" t="s">
        <v>40</v>
      </c>
      <c r="O184" s="92"/>
      <c r="P184" s="228">
        <f>O184*H184</f>
        <v>0</v>
      </c>
      <c r="Q184" s="228">
        <v>0.017000000000000001</v>
      </c>
      <c r="R184" s="228">
        <f>Q184*H184</f>
        <v>1.7578000000000003</v>
      </c>
      <c r="S184" s="228">
        <v>0</v>
      </c>
      <c r="T184" s="22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147</v>
      </c>
      <c r="AT184" s="230" t="s">
        <v>142</v>
      </c>
      <c r="AU184" s="230" t="s">
        <v>83</v>
      </c>
      <c r="AY184" s="17" t="s">
        <v>139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147</v>
      </c>
      <c r="BK184" s="231">
        <f>ROUND(I184*H184,2)</f>
        <v>0</v>
      </c>
      <c r="BL184" s="17" t="s">
        <v>147</v>
      </c>
      <c r="BM184" s="230" t="s">
        <v>231</v>
      </c>
    </row>
    <row r="185" s="13" customFormat="1">
      <c r="A185" s="13"/>
      <c r="B185" s="232"/>
      <c r="C185" s="233"/>
      <c r="D185" s="234" t="s">
        <v>148</v>
      </c>
      <c r="E185" s="235" t="s">
        <v>1</v>
      </c>
      <c r="F185" s="236" t="s">
        <v>1194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148</v>
      </c>
      <c r="AU185" s="242" t="s">
        <v>83</v>
      </c>
      <c r="AV185" s="13" t="s">
        <v>81</v>
      </c>
      <c r="AW185" s="13" t="s">
        <v>30</v>
      </c>
      <c r="AX185" s="13" t="s">
        <v>73</v>
      </c>
      <c r="AY185" s="242" t="s">
        <v>139</v>
      </c>
    </row>
    <row r="186" s="14" customFormat="1">
      <c r="A186" s="14"/>
      <c r="B186" s="243"/>
      <c r="C186" s="244"/>
      <c r="D186" s="234" t="s">
        <v>148</v>
      </c>
      <c r="E186" s="245" t="s">
        <v>1</v>
      </c>
      <c r="F186" s="246" t="s">
        <v>1195</v>
      </c>
      <c r="G186" s="244"/>
      <c r="H186" s="247">
        <v>103.40000000000001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148</v>
      </c>
      <c r="AU186" s="253" t="s">
        <v>83</v>
      </c>
      <c r="AV186" s="14" t="s">
        <v>83</v>
      </c>
      <c r="AW186" s="14" t="s">
        <v>30</v>
      </c>
      <c r="AX186" s="14" t="s">
        <v>73</v>
      </c>
      <c r="AY186" s="253" t="s">
        <v>139</v>
      </c>
    </row>
    <row r="187" s="15" customFormat="1">
      <c r="A187" s="15"/>
      <c r="B187" s="254"/>
      <c r="C187" s="255"/>
      <c r="D187" s="234" t="s">
        <v>148</v>
      </c>
      <c r="E187" s="256" t="s">
        <v>1</v>
      </c>
      <c r="F187" s="257" t="s">
        <v>153</v>
      </c>
      <c r="G187" s="255"/>
      <c r="H187" s="258">
        <v>103.40000000000001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148</v>
      </c>
      <c r="AU187" s="264" t="s">
        <v>83</v>
      </c>
      <c r="AV187" s="15" t="s">
        <v>147</v>
      </c>
      <c r="AW187" s="15" t="s">
        <v>30</v>
      </c>
      <c r="AX187" s="15" t="s">
        <v>81</v>
      </c>
      <c r="AY187" s="264" t="s">
        <v>139</v>
      </c>
    </row>
    <row r="188" s="2" customFormat="1" ht="37.8" customHeight="1">
      <c r="A188" s="38"/>
      <c r="B188" s="39"/>
      <c r="C188" s="219" t="s">
        <v>7</v>
      </c>
      <c r="D188" s="219" t="s">
        <v>142</v>
      </c>
      <c r="E188" s="220" t="s">
        <v>196</v>
      </c>
      <c r="F188" s="221" t="s">
        <v>197</v>
      </c>
      <c r="G188" s="222" t="s">
        <v>173</v>
      </c>
      <c r="H188" s="223">
        <v>199.91999999999999</v>
      </c>
      <c r="I188" s="224"/>
      <c r="J188" s="225">
        <f>ROUND(I188*H188,2)</f>
        <v>0</v>
      </c>
      <c r="K188" s="221" t="s">
        <v>146</v>
      </c>
      <c r="L188" s="44"/>
      <c r="M188" s="226" t="s">
        <v>1</v>
      </c>
      <c r="N188" s="227" t="s">
        <v>40</v>
      </c>
      <c r="O188" s="92"/>
      <c r="P188" s="228">
        <f>O188*H188</f>
        <v>0</v>
      </c>
      <c r="Q188" s="228">
        <v>0.0043800000000000002</v>
      </c>
      <c r="R188" s="228">
        <f>Q188*H188</f>
        <v>0.87564960000000003</v>
      </c>
      <c r="S188" s="228">
        <v>0</v>
      </c>
      <c r="T188" s="22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0" t="s">
        <v>147</v>
      </c>
      <c r="AT188" s="230" t="s">
        <v>142</v>
      </c>
      <c r="AU188" s="230" t="s">
        <v>83</v>
      </c>
      <c r="AY188" s="17" t="s">
        <v>139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147</v>
      </c>
      <c r="BK188" s="231">
        <f>ROUND(I188*H188,2)</f>
        <v>0</v>
      </c>
      <c r="BL188" s="17" t="s">
        <v>147</v>
      </c>
      <c r="BM188" s="230" t="s">
        <v>235</v>
      </c>
    </row>
    <row r="189" s="13" customFormat="1">
      <c r="A189" s="13"/>
      <c r="B189" s="232"/>
      <c r="C189" s="233"/>
      <c r="D189" s="234" t="s">
        <v>148</v>
      </c>
      <c r="E189" s="235" t="s">
        <v>1</v>
      </c>
      <c r="F189" s="236" t="s">
        <v>1196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148</v>
      </c>
      <c r="AU189" s="242" t="s">
        <v>83</v>
      </c>
      <c r="AV189" s="13" t="s">
        <v>81</v>
      </c>
      <c r="AW189" s="13" t="s">
        <v>30</v>
      </c>
      <c r="AX189" s="13" t="s">
        <v>73</v>
      </c>
      <c r="AY189" s="242" t="s">
        <v>139</v>
      </c>
    </row>
    <row r="190" s="14" customFormat="1">
      <c r="A190" s="14"/>
      <c r="B190" s="243"/>
      <c r="C190" s="244"/>
      <c r="D190" s="234" t="s">
        <v>148</v>
      </c>
      <c r="E190" s="245" t="s">
        <v>1</v>
      </c>
      <c r="F190" s="246" t="s">
        <v>1197</v>
      </c>
      <c r="G190" s="244"/>
      <c r="H190" s="247">
        <v>56.488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148</v>
      </c>
      <c r="AU190" s="253" t="s">
        <v>83</v>
      </c>
      <c r="AV190" s="14" t="s">
        <v>83</v>
      </c>
      <c r="AW190" s="14" t="s">
        <v>30</v>
      </c>
      <c r="AX190" s="14" t="s">
        <v>73</v>
      </c>
      <c r="AY190" s="253" t="s">
        <v>139</v>
      </c>
    </row>
    <row r="191" s="14" customFormat="1">
      <c r="A191" s="14"/>
      <c r="B191" s="243"/>
      <c r="C191" s="244"/>
      <c r="D191" s="234" t="s">
        <v>148</v>
      </c>
      <c r="E191" s="245" t="s">
        <v>1</v>
      </c>
      <c r="F191" s="246" t="s">
        <v>1198</v>
      </c>
      <c r="G191" s="244"/>
      <c r="H191" s="247">
        <v>47.060000000000002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148</v>
      </c>
      <c r="AU191" s="253" t="s">
        <v>83</v>
      </c>
      <c r="AV191" s="14" t="s">
        <v>83</v>
      </c>
      <c r="AW191" s="14" t="s">
        <v>30</v>
      </c>
      <c r="AX191" s="14" t="s">
        <v>73</v>
      </c>
      <c r="AY191" s="253" t="s">
        <v>139</v>
      </c>
    </row>
    <row r="192" s="14" customFormat="1">
      <c r="A192" s="14"/>
      <c r="B192" s="243"/>
      <c r="C192" s="244"/>
      <c r="D192" s="234" t="s">
        <v>148</v>
      </c>
      <c r="E192" s="245" t="s">
        <v>1</v>
      </c>
      <c r="F192" s="246" t="s">
        <v>1199</v>
      </c>
      <c r="G192" s="244"/>
      <c r="H192" s="247">
        <v>48.671999999999997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148</v>
      </c>
      <c r="AU192" s="253" t="s">
        <v>83</v>
      </c>
      <c r="AV192" s="14" t="s">
        <v>83</v>
      </c>
      <c r="AW192" s="14" t="s">
        <v>30</v>
      </c>
      <c r="AX192" s="14" t="s">
        <v>73</v>
      </c>
      <c r="AY192" s="253" t="s">
        <v>139</v>
      </c>
    </row>
    <row r="193" s="14" customFormat="1">
      <c r="A193" s="14"/>
      <c r="B193" s="243"/>
      <c r="C193" s="244"/>
      <c r="D193" s="234" t="s">
        <v>148</v>
      </c>
      <c r="E193" s="245" t="s">
        <v>1</v>
      </c>
      <c r="F193" s="246" t="s">
        <v>1200</v>
      </c>
      <c r="G193" s="244"/>
      <c r="H193" s="247">
        <v>47.700000000000003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148</v>
      </c>
      <c r="AU193" s="253" t="s">
        <v>83</v>
      </c>
      <c r="AV193" s="14" t="s">
        <v>83</v>
      </c>
      <c r="AW193" s="14" t="s">
        <v>30</v>
      </c>
      <c r="AX193" s="14" t="s">
        <v>73</v>
      </c>
      <c r="AY193" s="253" t="s">
        <v>139</v>
      </c>
    </row>
    <row r="194" s="15" customFormat="1">
      <c r="A194" s="15"/>
      <c r="B194" s="254"/>
      <c r="C194" s="255"/>
      <c r="D194" s="234" t="s">
        <v>148</v>
      </c>
      <c r="E194" s="256" t="s">
        <v>1</v>
      </c>
      <c r="F194" s="257" t="s">
        <v>153</v>
      </c>
      <c r="G194" s="255"/>
      <c r="H194" s="258">
        <v>199.92000000000002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148</v>
      </c>
      <c r="AU194" s="264" t="s">
        <v>83</v>
      </c>
      <c r="AV194" s="15" t="s">
        <v>147</v>
      </c>
      <c r="AW194" s="15" t="s">
        <v>30</v>
      </c>
      <c r="AX194" s="15" t="s">
        <v>81</v>
      </c>
      <c r="AY194" s="264" t="s">
        <v>139</v>
      </c>
    </row>
    <row r="195" s="2" customFormat="1" ht="24.15" customHeight="1">
      <c r="A195" s="38"/>
      <c r="B195" s="39"/>
      <c r="C195" s="219" t="s">
        <v>198</v>
      </c>
      <c r="D195" s="219" t="s">
        <v>142</v>
      </c>
      <c r="E195" s="220" t="s">
        <v>199</v>
      </c>
      <c r="F195" s="221" t="s">
        <v>200</v>
      </c>
      <c r="G195" s="222" t="s">
        <v>173</v>
      </c>
      <c r="H195" s="223">
        <v>199.91999999999999</v>
      </c>
      <c r="I195" s="224"/>
      <c r="J195" s="225">
        <f>ROUND(I195*H195,2)</f>
        <v>0</v>
      </c>
      <c r="K195" s="221" t="s">
        <v>146</v>
      </c>
      <c r="L195" s="44"/>
      <c r="M195" s="226" t="s">
        <v>1</v>
      </c>
      <c r="N195" s="227" t="s">
        <v>40</v>
      </c>
      <c r="O195" s="92"/>
      <c r="P195" s="228">
        <f>O195*H195</f>
        <v>0</v>
      </c>
      <c r="Q195" s="228">
        <v>0.0030000000000000001</v>
      </c>
      <c r="R195" s="228">
        <f>Q195*H195</f>
        <v>0.59975999999999996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147</v>
      </c>
      <c r="AT195" s="230" t="s">
        <v>142</v>
      </c>
      <c r="AU195" s="230" t="s">
        <v>83</v>
      </c>
      <c r="AY195" s="17" t="s">
        <v>139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147</v>
      </c>
      <c r="BK195" s="231">
        <f>ROUND(I195*H195,2)</f>
        <v>0</v>
      </c>
      <c r="BL195" s="17" t="s">
        <v>147</v>
      </c>
      <c r="BM195" s="230" t="s">
        <v>242</v>
      </c>
    </row>
    <row r="196" s="13" customFormat="1">
      <c r="A196" s="13"/>
      <c r="B196" s="232"/>
      <c r="C196" s="233"/>
      <c r="D196" s="234" t="s">
        <v>148</v>
      </c>
      <c r="E196" s="235" t="s">
        <v>1</v>
      </c>
      <c r="F196" s="236" t="s">
        <v>1196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148</v>
      </c>
      <c r="AU196" s="242" t="s">
        <v>83</v>
      </c>
      <c r="AV196" s="13" t="s">
        <v>81</v>
      </c>
      <c r="AW196" s="13" t="s">
        <v>30</v>
      </c>
      <c r="AX196" s="13" t="s">
        <v>73</v>
      </c>
      <c r="AY196" s="242" t="s">
        <v>139</v>
      </c>
    </row>
    <row r="197" s="14" customFormat="1">
      <c r="A197" s="14"/>
      <c r="B197" s="243"/>
      <c r="C197" s="244"/>
      <c r="D197" s="234" t="s">
        <v>148</v>
      </c>
      <c r="E197" s="245" t="s">
        <v>1</v>
      </c>
      <c r="F197" s="246" t="s">
        <v>1197</v>
      </c>
      <c r="G197" s="244"/>
      <c r="H197" s="247">
        <v>56.488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148</v>
      </c>
      <c r="AU197" s="253" t="s">
        <v>83</v>
      </c>
      <c r="AV197" s="14" t="s">
        <v>83</v>
      </c>
      <c r="AW197" s="14" t="s">
        <v>30</v>
      </c>
      <c r="AX197" s="14" t="s">
        <v>73</v>
      </c>
      <c r="AY197" s="253" t="s">
        <v>139</v>
      </c>
    </row>
    <row r="198" s="14" customFormat="1">
      <c r="A198" s="14"/>
      <c r="B198" s="243"/>
      <c r="C198" s="244"/>
      <c r="D198" s="234" t="s">
        <v>148</v>
      </c>
      <c r="E198" s="245" t="s">
        <v>1</v>
      </c>
      <c r="F198" s="246" t="s">
        <v>1198</v>
      </c>
      <c r="G198" s="244"/>
      <c r="H198" s="247">
        <v>47.060000000000002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148</v>
      </c>
      <c r="AU198" s="253" t="s">
        <v>83</v>
      </c>
      <c r="AV198" s="14" t="s">
        <v>83</v>
      </c>
      <c r="AW198" s="14" t="s">
        <v>30</v>
      </c>
      <c r="AX198" s="14" t="s">
        <v>73</v>
      </c>
      <c r="AY198" s="253" t="s">
        <v>139</v>
      </c>
    </row>
    <row r="199" s="14" customFormat="1">
      <c r="A199" s="14"/>
      <c r="B199" s="243"/>
      <c r="C199" s="244"/>
      <c r="D199" s="234" t="s">
        <v>148</v>
      </c>
      <c r="E199" s="245" t="s">
        <v>1</v>
      </c>
      <c r="F199" s="246" t="s">
        <v>1199</v>
      </c>
      <c r="G199" s="244"/>
      <c r="H199" s="247">
        <v>48.671999999999997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148</v>
      </c>
      <c r="AU199" s="253" t="s">
        <v>83</v>
      </c>
      <c r="AV199" s="14" t="s">
        <v>83</v>
      </c>
      <c r="AW199" s="14" t="s">
        <v>30</v>
      </c>
      <c r="AX199" s="14" t="s">
        <v>73</v>
      </c>
      <c r="AY199" s="253" t="s">
        <v>139</v>
      </c>
    </row>
    <row r="200" s="14" customFormat="1">
      <c r="A200" s="14"/>
      <c r="B200" s="243"/>
      <c r="C200" s="244"/>
      <c r="D200" s="234" t="s">
        <v>148</v>
      </c>
      <c r="E200" s="245" t="s">
        <v>1</v>
      </c>
      <c r="F200" s="246" t="s">
        <v>1200</v>
      </c>
      <c r="G200" s="244"/>
      <c r="H200" s="247">
        <v>47.700000000000003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148</v>
      </c>
      <c r="AU200" s="253" t="s">
        <v>83</v>
      </c>
      <c r="AV200" s="14" t="s">
        <v>83</v>
      </c>
      <c r="AW200" s="14" t="s">
        <v>30</v>
      </c>
      <c r="AX200" s="14" t="s">
        <v>73</v>
      </c>
      <c r="AY200" s="253" t="s">
        <v>139</v>
      </c>
    </row>
    <row r="201" s="15" customFormat="1">
      <c r="A201" s="15"/>
      <c r="B201" s="254"/>
      <c r="C201" s="255"/>
      <c r="D201" s="234" t="s">
        <v>148</v>
      </c>
      <c r="E201" s="256" t="s">
        <v>1</v>
      </c>
      <c r="F201" s="257" t="s">
        <v>153</v>
      </c>
      <c r="G201" s="255"/>
      <c r="H201" s="258">
        <v>199.92000000000002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148</v>
      </c>
      <c r="AU201" s="264" t="s">
        <v>83</v>
      </c>
      <c r="AV201" s="15" t="s">
        <v>147</v>
      </c>
      <c r="AW201" s="15" t="s">
        <v>30</v>
      </c>
      <c r="AX201" s="15" t="s">
        <v>81</v>
      </c>
      <c r="AY201" s="264" t="s">
        <v>139</v>
      </c>
    </row>
    <row r="202" s="2" customFormat="1" ht="49.05" customHeight="1">
      <c r="A202" s="38"/>
      <c r="B202" s="39"/>
      <c r="C202" s="219" t="s">
        <v>244</v>
      </c>
      <c r="D202" s="219" t="s">
        <v>142</v>
      </c>
      <c r="E202" s="220" t="s">
        <v>203</v>
      </c>
      <c r="F202" s="221" t="s">
        <v>204</v>
      </c>
      <c r="G202" s="222" t="s">
        <v>173</v>
      </c>
      <c r="H202" s="223">
        <v>199.91999999999999</v>
      </c>
      <c r="I202" s="224"/>
      <c r="J202" s="225">
        <f>ROUND(I202*H202,2)</f>
        <v>0</v>
      </c>
      <c r="K202" s="221" t="s">
        <v>146</v>
      </c>
      <c r="L202" s="44"/>
      <c r="M202" s="226" t="s">
        <v>1</v>
      </c>
      <c r="N202" s="227" t="s">
        <v>40</v>
      </c>
      <c r="O202" s="92"/>
      <c r="P202" s="228">
        <f>O202*H202</f>
        <v>0</v>
      </c>
      <c r="Q202" s="228">
        <v>0.028400000000000002</v>
      </c>
      <c r="R202" s="228">
        <f>Q202*H202</f>
        <v>5.6777280000000001</v>
      </c>
      <c r="S202" s="228">
        <v>0</v>
      </c>
      <c r="T202" s="22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0" t="s">
        <v>147</v>
      </c>
      <c r="AT202" s="230" t="s">
        <v>142</v>
      </c>
      <c r="AU202" s="230" t="s">
        <v>83</v>
      </c>
      <c r="AY202" s="17" t="s">
        <v>139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147</v>
      </c>
      <c r="BK202" s="231">
        <f>ROUND(I202*H202,2)</f>
        <v>0</v>
      </c>
      <c r="BL202" s="17" t="s">
        <v>147</v>
      </c>
      <c r="BM202" s="230" t="s">
        <v>247</v>
      </c>
    </row>
    <row r="203" s="13" customFormat="1">
      <c r="A203" s="13"/>
      <c r="B203" s="232"/>
      <c r="C203" s="233"/>
      <c r="D203" s="234" t="s">
        <v>148</v>
      </c>
      <c r="E203" s="235" t="s">
        <v>1</v>
      </c>
      <c r="F203" s="236" t="s">
        <v>1196</v>
      </c>
      <c r="G203" s="233"/>
      <c r="H203" s="235" t="s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148</v>
      </c>
      <c r="AU203" s="242" t="s">
        <v>83</v>
      </c>
      <c r="AV203" s="13" t="s">
        <v>81</v>
      </c>
      <c r="AW203" s="13" t="s">
        <v>30</v>
      </c>
      <c r="AX203" s="13" t="s">
        <v>73</v>
      </c>
      <c r="AY203" s="242" t="s">
        <v>139</v>
      </c>
    </row>
    <row r="204" s="14" customFormat="1">
      <c r="A204" s="14"/>
      <c r="B204" s="243"/>
      <c r="C204" s="244"/>
      <c r="D204" s="234" t="s">
        <v>148</v>
      </c>
      <c r="E204" s="245" t="s">
        <v>1</v>
      </c>
      <c r="F204" s="246" t="s">
        <v>1197</v>
      </c>
      <c r="G204" s="244"/>
      <c r="H204" s="247">
        <v>56.488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148</v>
      </c>
      <c r="AU204" s="253" t="s">
        <v>83</v>
      </c>
      <c r="AV204" s="14" t="s">
        <v>83</v>
      </c>
      <c r="AW204" s="14" t="s">
        <v>30</v>
      </c>
      <c r="AX204" s="14" t="s">
        <v>73</v>
      </c>
      <c r="AY204" s="253" t="s">
        <v>139</v>
      </c>
    </row>
    <row r="205" s="14" customFormat="1">
      <c r="A205" s="14"/>
      <c r="B205" s="243"/>
      <c r="C205" s="244"/>
      <c r="D205" s="234" t="s">
        <v>148</v>
      </c>
      <c r="E205" s="245" t="s">
        <v>1</v>
      </c>
      <c r="F205" s="246" t="s">
        <v>1198</v>
      </c>
      <c r="G205" s="244"/>
      <c r="H205" s="247">
        <v>47.060000000000002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148</v>
      </c>
      <c r="AU205" s="253" t="s">
        <v>83</v>
      </c>
      <c r="AV205" s="14" t="s">
        <v>83</v>
      </c>
      <c r="AW205" s="14" t="s">
        <v>30</v>
      </c>
      <c r="AX205" s="14" t="s">
        <v>73</v>
      </c>
      <c r="AY205" s="253" t="s">
        <v>139</v>
      </c>
    </row>
    <row r="206" s="14" customFormat="1">
      <c r="A206" s="14"/>
      <c r="B206" s="243"/>
      <c r="C206" s="244"/>
      <c r="D206" s="234" t="s">
        <v>148</v>
      </c>
      <c r="E206" s="245" t="s">
        <v>1</v>
      </c>
      <c r="F206" s="246" t="s">
        <v>1199</v>
      </c>
      <c r="G206" s="244"/>
      <c r="H206" s="247">
        <v>48.671999999999997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148</v>
      </c>
      <c r="AU206" s="253" t="s">
        <v>83</v>
      </c>
      <c r="AV206" s="14" t="s">
        <v>83</v>
      </c>
      <c r="AW206" s="14" t="s">
        <v>30</v>
      </c>
      <c r="AX206" s="14" t="s">
        <v>73</v>
      </c>
      <c r="AY206" s="253" t="s">
        <v>139</v>
      </c>
    </row>
    <row r="207" s="14" customFormat="1">
      <c r="A207" s="14"/>
      <c r="B207" s="243"/>
      <c r="C207" s="244"/>
      <c r="D207" s="234" t="s">
        <v>148</v>
      </c>
      <c r="E207" s="245" t="s">
        <v>1</v>
      </c>
      <c r="F207" s="246" t="s">
        <v>1200</v>
      </c>
      <c r="G207" s="244"/>
      <c r="H207" s="247">
        <v>47.700000000000003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148</v>
      </c>
      <c r="AU207" s="253" t="s">
        <v>83</v>
      </c>
      <c r="AV207" s="14" t="s">
        <v>83</v>
      </c>
      <c r="AW207" s="14" t="s">
        <v>30</v>
      </c>
      <c r="AX207" s="14" t="s">
        <v>73</v>
      </c>
      <c r="AY207" s="253" t="s">
        <v>139</v>
      </c>
    </row>
    <row r="208" s="15" customFormat="1">
      <c r="A208" s="15"/>
      <c r="B208" s="254"/>
      <c r="C208" s="255"/>
      <c r="D208" s="234" t="s">
        <v>148</v>
      </c>
      <c r="E208" s="256" t="s">
        <v>1</v>
      </c>
      <c r="F208" s="257" t="s">
        <v>153</v>
      </c>
      <c r="G208" s="255"/>
      <c r="H208" s="258">
        <v>199.92000000000002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4" t="s">
        <v>148</v>
      </c>
      <c r="AU208" s="264" t="s">
        <v>83</v>
      </c>
      <c r="AV208" s="15" t="s">
        <v>147</v>
      </c>
      <c r="AW208" s="15" t="s">
        <v>30</v>
      </c>
      <c r="AX208" s="15" t="s">
        <v>81</v>
      </c>
      <c r="AY208" s="264" t="s">
        <v>139</v>
      </c>
    </row>
    <row r="209" s="2" customFormat="1" ht="37.8" customHeight="1">
      <c r="A209" s="38"/>
      <c r="B209" s="39"/>
      <c r="C209" s="219" t="s">
        <v>201</v>
      </c>
      <c r="D209" s="219" t="s">
        <v>142</v>
      </c>
      <c r="E209" s="220" t="s">
        <v>206</v>
      </c>
      <c r="F209" s="221" t="s">
        <v>207</v>
      </c>
      <c r="G209" s="222" t="s">
        <v>173</v>
      </c>
      <c r="H209" s="223">
        <v>151.97999999999999</v>
      </c>
      <c r="I209" s="224"/>
      <c r="J209" s="225">
        <f>ROUND(I209*H209,2)</f>
        <v>0</v>
      </c>
      <c r="K209" s="221" t="s">
        <v>146</v>
      </c>
      <c r="L209" s="44"/>
      <c r="M209" s="226" t="s">
        <v>1</v>
      </c>
      <c r="N209" s="227" t="s">
        <v>40</v>
      </c>
      <c r="O209" s="92"/>
      <c r="P209" s="228">
        <f>O209*H209</f>
        <v>0</v>
      </c>
      <c r="Q209" s="228">
        <v>0.0043800000000000002</v>
      </c>
      <c r="R209" s="228">
        <f>Q209*H209</f>
        <v>0.66567239999999994</v>
      </c>
      <c r="S209" s="228">
        <v>0</v>
      </c>
      <c r="T209" s="22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147</v>
      </c>
      <c r="AT209" s="230" t="s">
        <v>142</v>
      </c>
      <c r="AU209" s="230" t="s">
        <v>83</v>
      </c>
      <c r="AY209" s="17" t="s">
        <v>139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147</v>
      </c>
      <c r="BK209" s="231">
        <f>ROUND(I209*H209,2)</f>
        <v>0</v>
      </c>
      <c r="BL209" s="17" t="s">
        <v>147</v>
      </c>
      <c r="BM209" s="230" t="s">
        <v>250</v>
      </c>
    </row>
    <row r="210" s="2" customFormat="1" ht="37.8" customHeight="1">
      <c r="A210" s="38"/>
      <c r="B210" s="39"/>
      <c r="C210" s="219" t="s">
        <v>251</v>
      </c>
      <c r="D210" s="219" t="s">
        <v>142</v>
      </c>
      <c r="E210" s="220" t="s">
        <v>206</v>
      </c>
      <c r="F210" s="221" t="s">
        <v>207</v>
      </c>
      <c r="G210" s="222" t="s">
        <v>173</v>
      </c>
      <c r="H210" s="223">
        <v>151.97999999999999</v>
      </c>
      <c r="I210" s="224"/>
      <c r="J210" s="225">
        <f>ROUND(I210*H210,2)</f>
        <v>0</v>
      </c>
      <c r="K210" s="221" t="s">
        <v>146</v>
      </c>
      <c r="L210" s="44"/>
      <c r="M210" s="226" t="s">
        <v>1</v>
      </c>
      <c r="N210" s="227" t="s">
        <v>40</v>
      </c>
      <c r="O210" s="92"/>
      <c r="P210" s="228">
        <f>O210*H210</f>
        <v>0</v>
      </c>
      <c r="Q210" s="228">
        <v>0.0043800000000000002</v>
      </c>
      <c r="R210" s="228">
        <f>Q210*H210</f>
        <v>0.66567239999999994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147</v>
      </c>
      <c r="AT210" s="230" t="s">
        <v>142</v>
      </c>
      <c r="AU210" s="230" t="s">
        <v>83</v>
      </c>
      <c r="AY210" s="17" t="s">
        <v>139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147</v>
      </c>
      <c r="BK210" s="231">
        <f>ROUND(I210*H210,2)</f>
        <v>0</v>
      </c>
      <c r="BL210" s="17" t="s">
        <v>147</v>
      </c>
      <c r="BM210" s="230" t="s">
        <v>254</v>
      </c>
    </row>
    <row r="211" s="2" customFormat="1" ht="24.15" customHeight="1">
      <c r="A211" s="38"/>
      <c r="B211" s="39"/>
      <c r="C211" s="219" t="s">
        <v>205</v>
      </c>
      <c r="D211" s="219" t="s">
        <v>142</v>
      </c>
      <c r="E211" s="220" t="s">
        <v>1201</v>
      </c>
      <c r="F211" s="221" t="s">
        <v>1202</v>
      </c>
      <c r="G211" s="222" t="s">
        <v>173</v>
      </c>
      <c r="H211" s="223">
        <v>16.280000000000001</v>
      </c>
      <c r="I211" s="224"/>
      <c r="J211" s="225">
        <f>ROUND(I211*H211,2)</f>
        <v>0</v>
      </c>
      <c r="K211" s="221" t="s">
        <v>146</v>
      </c>
      <c r="L211" s="44"/>
      <c r="M211" s="226" t="s">
        <v>1</v>
      </c>
      <c r="N211" s="227" t="s">
        <v>40</v>
      </c>
      <c r="O211" s="92"/>
      <c r="P211" s="228">
        <f>O211*H211</f>
        <v>0</v>
      </c>
      <c r="Q211" s="228">
        <v>0.023099999999999999</v>
      </c>
      <c r="R211" s="228">
        <f>Q211*H211</f>
        <v>0.37606800000000001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147</v>
      </c>
      <c r="AT211" s="230" t="s">
        <v>142</v>
      </c>
      <c r="AU211" s="230" t="s">
        <v>83</v>
      </c>
      <c r="AY211" s="17" t="s">
        <v>139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147</v>
      </c>
      <c r="BK211" s="231">
        <f>ROUND(I211*H211,2)</f>
        <v>0</v>
      </c>
      <c r="BL211" s="17" t="s">
        <v>147</v>
      </c>
      <c r="BM211" s="230" t="s">
        <v>257</v>
      </c>
    </row>
    <row r="212" s="2" customFormat="1" ht="37.8" customHeight="1">
      <c r="A212" s="38"/>
      <c r="B212" s="39"/>
      <c r="C212" s="219" t="s">
        <v>259</v>
      </c>
      <c r="D212" s="219" t="s">
        <v>142</v>
      </c>
      <c r="E212" s="220" t="s">
        <v>211</v>
      </c>
      <c r="F212" s="221" t="s">
        <v>212</v>
      </c>
      <c r="G212" s="222" t="s">
        <v>173</v>
      </c>
      <c r="H212" s="223">
        <v>151.97999999999999</v>
      </c>
      <c r="I212" s="224"/>
      <c r="J212" s="225">
        <f>ROUND(I212*H212,2)</f>
        <v>0</v>
      </c>
      <c r="K212" s="221" t="s">
        <v>146</v>
      </c>
      <c r="L212" s="44"/>
      <c r="M212" s="226" t="s">
        <v>1</v>
      </c>
      <c r="N212" s="227" t="s">
        <v>40</v>
      </c>
      <c r="O212" s="92"/>
      <c r="P212" s="228">
        <f>O212*H212</f>
        <v>0</v>
      </c>
      <c r="Q212" s="228">
        <v>0.01146</v>
      </c>
      <c r="R212" s="228">
        <f>Q212*H212</f>
        <v>1.7416907999999998</v>
      </c>
      <c r="S212" s="228">
        <v>0</v>
      </c>
      <c r="T212" s="22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0" t="s">
        <v>147</v>
      </c>
      <c r="AT212" s="230" t="s">
        <v>142</v>
      </c>
      <c r="AU212" s="230" t="s">
        <v>83</v>
      </c>
      <c r="AY212" s="17" t="s">
        <v>139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147</v>
      </c>
      <c r="BK212" s="231">
        <f>ROUND(I212*H212,2)</f>
        <v>0</v>
      </c>
      <c r="BL212" s="17" t="s">
        <v>147</v>
      </c>
      <c r="BM212" s="230" t="s">
        <v>262</v>
      </c>
    </row>
    <row r="213" s="2" customFormat="1" ht="37.8" customHeight="1">
      <c r="A213" s="38"/>
      <c r="B213" s="39"/>
      <c r="C213" s="219" t="s">
        <v>208</v>
      </c>
      <c r="D213" s="219" t="s">
        <v>142</v>
      </c>
      <c r="E213" s="220" t="s">
        <v>215</v>
      </c>
      <c r="F213" s="221" t="s">
        <v>216</v>
      </c>
      <c r="G213" s="222" t="s">
        <v>173</v>
      </c>
      <c r="H213" s="223">
        <v>151.97999999999999</v>
      </c>
      <c r="I213" s="224"/>
      <c r="J213" s="225">
        <f>ROUND(I213*H213,2)</f>
        <v>0</v>
      </c>
      <c r="K213" s="221" t="s">
        <v>146</v>
      </c>
      <c r="L213" s="44"/>
      <c r="M213" s="226" t="s">
        <v>1</v>
      </c>
      <c r="N213" s="227" t="s">
        <v>40</v>
      </c>
      <c r="O213" s="92"/>
      <c r="P213" s="228">
        <f>O213*H213</f>
        <v>0</v>
      </c>
      <c r="Q213" s="228">
        <v>0.00348</v>
      </c>
      <c r="R213" s="228">
        <f>Q213*H213</f>
        <v>0.52889039999999998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147</v>
      </c>
      <c r="AT213" s="230" t="s">
        <v>142</v>
      </c>
      <c r="AU213" s="230" t="s">
        <v>83</v>
      </c>
      <c r="AY213" s="17" t="s">
        <v>139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147</v>
      </c>
      <c r="BK213" s="231">
        <f>ROUND(I213*H213,2)</f>
        <v>0</v>
      </c>
      <c r="BL213" s="17" t="s">
        <v>147</v>
      </c>
      <c r="BM213" s="230" t="s">
        <v>267</v>
      </c>
    </row>
    <row r="214" s="2" customFormat="1" ht="24.15" customHeight="1">
      <c r="A214" s="38"/>
      <c r="B214" s="39"/>
      <c r="C214" s="219" t="s">
        <v>268</v>
      </c>
      <c r="D214" s="219" t="s">
        <v>142</v>
      </c>
      <c r="E214" s="220" t="s">
        <v>1203</v>
      </c>
      <c r="F214" s="221" t="s">
        <v>1204</v>
      </c>
      <c r="G214" s="222" t="s">
        <v>156</v>
      </c>
      <c r="H214" s="223">
        <v>3.3500000000000001</v>
      </c>
      <c r="I214" s="224"/>
      <c r="J214" s="225">
        <f>ROUND(I214*H214,2)</f>
        <v>0</v>
      </c>
      <c r="K214" s="221" t="s">
        <v>146</v>
      </c>
      <c r="L214" s="44"/>
      <c r="M214" s="226" t="s">
        <v>1</v>
      </c>
      <c r="N214" s="227" t="s">
        <v>40</v>
      </c>
      <c r="O214" s="92"/>
      <c r="P214" s="228">
        <f>O214*H214</f>
        <v>0</v>
      </c>
      <c r="Q214" s="228">
        <v>2.2563399999999998</v>
      </c>
      <c r="R214" s="228">
        <f>Q214*H214</f>
        <v>7.5587389999999992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147</v>
      </c>
      <c r="AT214" s="230" t="s">
        <v>142</v>
      </c>
      <c r="AU214" s="230" t="s">
        <v>83</v>
      </c>
      <c r="AY214" s="17" t="s">
        <v>139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147</v>
      </c>
      <c r="BK214" s="231">
        <f>ROUND(I214*H214,2)</f>
        <v>0</v>
      </c>
      <c r="BL214" s="17" t="s">
        <v>147</v>
      </c>
      <c r="BM214" s="230" t="s">
        <v>271</v>
      </c>
    </row>
    <row r="215" s="2" customFormat="1" ht="24.15" customHeight="1">
      <c r="A215" s="38"/>
      <c r="B215" s="39"/>
      <c r="C215" s="219" t="s">
        <v>273</v>
      </c>
      <c r="D215" s="219" t="s">
        <v>142</v>
      </c>
      <c r="E215" s="220" t="s">
        <v>1205</v>
      </c>
      <c r="F215" s="221" t="s">
        <v>1206</v>
      </c>
      <c r="G215" s="222" t="s">
        <v>156</v>
      </c>
      <c r="H215" s="223">
        <v>3.3500000000000001</v>
      </c>
      <c r="I215" s="224"/>
      <c r="J215" s="225">
        <f>ROUND(I215*H215,2)</f>
        <v>0</v>
      </c>
      <c r="K215" s="221" t="s">
        <v>146</v>
      </c>
      <c r="L215" s="44"/>
      <c r="M215" s="226" t="s">
        <v>1</v>
      </c>
      <c r="N215" s="227" t="s">
        <v>40</v>
      </c>
      <c r="O215" s="92"/>
      <c r="P215" s="228">
        <f>O215*H215</f>
        <v>0</v>
      </c>
      <c r="Q215" s="228">
        <v>2.2563399999999998</v>
      </c>
      <c r="R215" s="228">
        <f>Q215*H215</f>
        <v>7.5587389999999992</v>
      </c>
      <c r="S215" s="228">
        <v>0</v>
      </c>
      <c r="T215" s="22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147</v>
      </c>
      <c r="AT215" s="230" t="s">
        <v>142</v>
      </c>
      <c r="AU215" s="230" t="s">
        <v>83</v>
      </c>
      <c r="AY215" s="17" t="s">
        <v>139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147</v>
      </c>
      <c r="BK215" s="231">
        <f>ROUND(I215*H215,2)</f>
        <v>0</v>
      </c>
      <c r="BL215" s="17" t="s">
        <v>147</v>
      </c>
      <c r="BM215" s="230" t="s">
        <v>276</v>
      </c>
    </row>
    <row r="216" s="2" customFormat="1" ht="37.8" customHeight="1">
      <c r="A216" s="38"/>
      <c r="B216" s="39"/>
      <c r="C216" s="219" t="s">
        <v>277</v>
      </c>
      <c r="D216" s="219" t="s">
        <v>142</v>
      </c>
      <c r="E216" s="220" t="s">
        <v>1207</v>
      </c>
      <c r="F216" s="221" t="s">
        <v>1208</v>
      </c>
      <c r="G216" s="222" t="s">
        <v>173</v>
      </c>
      <c r="H216" s="223">
        <v>76.560000000000002</v>
      </c>
      <c r="I216" s="224"/>
      <c r="J216" s="225">
        <f>ROUND(I216*H216,2)</f>
        <v>0</v>
      </c>
      <c r="K216" s="221" t="s">
        <v>146</v>
      </c>
      <c r="L216" s="44"/>
      <c r="M216" s="226" t="s">
        <v>1</v>
      </c>
      <c r="N216" s="227" t="s">
        <v>40</v>
      </c>
      <c r="O216" s="92"/>
      <c r="P216" s="228">
        <f>O216*H216</f>
        <v>0</v>
      </c>
      <c r="Q216" s="228">
        <v>0.012</v>
      </c>
      <c r="R216" s="228">
        <f>Q216*H216</f>
        <v>0.91872000000000009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147</v>
      </c>
      <c r="AT216" s="230" t="s">
        <v>142</v>
      </c>
      <c r="AU216" s="230" t="s">
        <v>83</v>
      </c>
      <c r="AY216" s="17" t="s">
        <v>139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147</v>
      </c>
      <c r="BK216" s="231">
        <f>ROUND(I216*H216,2)</f>
        <v>0</v>
      </c>
      <c r="BL216" s="17" t="s">
        <v>147</v>
      </c>
      <c r="BM216" s="230" t="s">
        <v>280</v>
      </c>
    </row>
    <row r="217" s="13" customFormat="1">
      <c r="A217" s="13"/>
      <c r="B217" s="232"/>
      <c r="C217" s="233"/>
      <c r="D217" s="234" t="s">
        <v>148</v>
      </c>
      <c r="E217" s="235" t="s">
        <v>1</v>
      </c>
      <c r="F217" s="236" t="s">
        <v>1209</v>
      </c>
      <c r="G217" s="233"/>
      <c r="H217" s="235" t="s">
        <v>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148</v>
      </c>
      <c r="AU217" s="242" t="s">
        <v>83</v>
      </c>
      <c r="AV217" s="13" t="s">
        <v>81</v>
      </c>
      <c r="AW217" s="13" t="s">
        <v>30</v>
      </c>
      <c r="AX217" s="13" t="s">
        <v>73</v>
      </c>
      <c r="AY217" s="242" t="s">
        <v>139</v>
      </c>
    </row>
    <row r="218" s="14" customFormat="1">
      <c r="A218" s="14"/>
      <c r="B218" s="243"/>
      <c r="C218" s="244"/>
      <c r="D218" s="234" t="s">
        <v>148</v>
      </c>
      <c r="E218" s="245" t="s">
        <v>1</v>
      </c>
      <c r="F218" s="246" t="s">
        <v>1210</v>
      </c>
      <c r="G218" s="244"/>
      <c r="H218" s="247">
        <v>76.560000000000002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148</v>
      </c>
      <c r="AU218" s="253" t="s">
        <v>83</v>
      </c>
      <c r="AV218" s="14" t="s">
        <v>83</v>
      </c>
      <c r="AW218" s="14" t="s">
        <v>30</v>
      </c>
      <c r="AX218" s="14" t="s">
        <v>73</v>
      </c>
      <c r="AY218" s="253" t="s">
        <v>139</v>
      </c>
    </row>
    <row r="219" s="15" customFormat="1">
      <c r="A219" s="15"/>
      <c r="B219" s="254"/>
      <c r="C219" s="255"/>
      <c r="D219" s="234" t="s">
        <v>148</v>
      </c>
      <c r="E219" s="256" t="s">
        <v>1</v>
      </c>
      <c r="F219" s="257" t="s">
        <v>153</v>
      </c>
      <c r="G219" s="255"/>
      <c r="H219" s="258">
        <v>76.560000000000002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148</v>
      </c>
      <c r="AU219" s="264" t="s">
        <v>83</v>
      </c>
      <c r="AV219" s="15" t="s">
        <v>147</v>
      </c>
      <c r="AW219" s="15" t="s">
        <v>30</v>
      </c>
      <c r="AX219" s="15" t="s">
        <v>81</v>
      </c>
      <c r="AY219" s="264" t="s">
        <v>139</v>
      </c>
    </row>
    <row r="220" s="2" customFormat="1" ht="37.8" customHeight="1">
      <c r="A220" s="38"/>
      <c r="B220" s="39"/>
      <c r="C220" s="219" t="s">
        <v>213</v>
      </c>
      <c r="D220" s="219" t="s">
        <v>142</v>
      </c>
      <c r="E220" s="220" t="s">
        <v>1211</v>
      </c>
      <c r="F220" s="221" t="s">
        <v>1212</v>
      </c>
      <c r="G220" s="222" t="s">
        <v>156</v>
      </c>
      <c r="H220" s="223">
        <v>3.3500000000000001</v>
      </c>
      <c r="I220" s="224"/>
      <c r="J220" s="225">
        <f>ROUND(I220*H220,2)</f>
        <v>0</v>
      </c>
      <c r="K220" s="221" t="s">
        <v>146</v>
      </c>
      <c r="L220" s="44"/>
      <c r="M220" s="226" t="s">
        <v>1</v>
      </c>
      <c r="N220" s="227" t="s">
        <v>40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0" t="s">
        <v>147</v>
      </c>
      <c r="AT220" s="230" t="s">
        <v>142</v>
      </c>
      <c r="AU220" s="230" t="s">
        <v>83</v>
      </c>
      <c r="AY220" s="17" t="s">
        <v>139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147</v>
      </c>
      <c r="BK220" s="231">
        <f>ROUND(I220*H220,2)</f>
        <v>0</v>
      </c>
      <c r="BL220" s="17" t="s">
        <v>147</v>
      </c>
      <c r="BM220" s="230" t="s">
        <v>285</v>
      </c>
    </row>
    <row r="221" s="2" customFormat="1" ht="14.4" customHeight="1">
      <c r="A221" s="38"/>
      <c r="B221" s="39"/>
      <c r="C221" s="219" t="s">
        <v>286</v>
      </c>
      <c r="D221" s="219" t="s">
        <v>142</v>
      </c>
      <c r="E221" s="220" t="s">
        <v>1213</v>
      </c>
      <c r="F221" s="221" t="s">
        <v>1214</v>
      </c>
      <c r="G221" s="222" t="s">
        <v>162</v>
      </c>
      <c r="H221" s="223">
        <v>0.14999999999999999</v>
      </c>
      <c r="I221" s="224"/>
      <c r="J221" s="225">
        <f>ROUND(I221*H221,2)</f>
        <v>0</v>
      </c>
      <c r="K221" s="221" t="s">
        <v>146</v>
      </c>
      <c r="L221" s="44"/>
      <c r="M221" s="226" t="s">
        <v>1</v>
      </c>
      <c r="N221" s="227" t="s">
        <v>40</v>
      </c>
      <c r="O221" s="92"/>
      <c r="P221" s="228">
        <f>O221*H221</f>
        <v>0</v>
      </c>
      <c r="Q221" s="228">
        <v>1.06277</v>
      </c>
      <c r="R221" s="228">
        <f>Q221*H221</f>
        <v>0.15941549999999999</v>
      </c>
      <c r="S221" s="228">
        <v>0</v>
      </c>
      <c r="T221" s="22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147</v>
      </c>
      <c r="AT221" s="230" t="s">
        <v>142</v>
      </c>
      <c r="AU221" s="230" t="s">
        <v>83</v>
      </c>
      <c r="AY221" s="17" t="s">
        <v>139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147</v>
      </c>
      <c r="BK221" s="231">
        <f>ROUND(I221*H221,2)</f>
        <v>0</v>
      </c>
      <c r="BL221" s="17" t="s">
        <v>147</v>
      </c>
      <c r="BM221" s="230" t="s">
        <v>289</v>
      </c>
    </row>
    <row r="222" s="2" customFormat="1" ht="24.15" customHeight="1">
      <c r="A222" s="38"/>
      <c r="B222" s="39"/>
      <c r="C222" s="219" t="s">
        <v>217</v>
      </c>
      <c r="D222" s="219" t="s">
        <v>142</v>
      </c>
      <c r="E222" s="220" t="s">
        <v>1215</v>
      </c>
      <c r="F222" s="221" t="s">
        <v>1216</v>
      </c>
      <c r="G222" s="222" t="s">
        <v>156</v>
      </c>
      <c r="H222" s="223">
        <v>6.6900000000000004</v>
      </c>
      <c r="I222" s="224"/>
      <c r="J222" s="225">
        <f>ROUND(I222*H222,2)</f>
        <v>0</v>
      </c>
      <c r="K222" s="221" t="s">
        <v>146</v>
      </c>
      <c r="L222" s="44"/>
      <c r="M222" s="226" t="s">
        <v>1</v>
      </c>
      <c r="N222" s="227" t="s">
        <v>40</v>
      </c>
      <c r="O222" s="92"/>
      <c r="P222" s="228">
        <f>O222*H222</f>
        <v>0</v>
      </c>
      <c r="Q222" s="228">
        <v>2.1600000000000001</v>
      </c>
      <c r="R222" s="228">
        <f>Q222*H222</f>
        <v>14.450400000000002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147</v>
      </c>
      <c r="AT222" s="230" t="s">
        <v>142</v>
      </c>
      <c r="AU222" s="230" t="s">
        <v>83</v>
      </c>
      <c r="AY222" s="17" t="s">
        <v>139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147</v>
      </c>
      <c r="BK222" s="231">
        <f>ROUND(I222*H222,2)</f>
        <v>0</v>
      </c>
      <c r="BL222" s="17" t="s">
        <v>147</v>
      </c>
      <c r="BM222" s="230" t="s">
        <v>292</v>
      </c>
    </row>
    <row r="223" s="2" customFormat="1" ht="24.15" customHeight="1">
      <c r="A223" s="38"/>
      <c r="B223" s="39"/>
      <c r="C223" s="219" t="s">
        <v>294</v>
      </c>
      <c r="D223" s="219" t="s">
        <v>142</v>
      </c>
      <c r="E223" s="220" t="s">
        <v>1217</v>
      </c>
      <c r="F223" s="221" t="s">
        <v>1218</v>
      </c>
      <c r="G223" s="222" t="s">
        <v>173</v>
      </c>
      <c r="H223" s="223">
        <v>15.390000000000001</v>
      </c>
      <c r="I223" s="224"/>
      <c r="J223" s="225">
        <f>ROUND(I223*H223,2)</f>
        <v>0</v>
      </c>
      <c r="K223" s="221" t="s">
        <v>146</v>
      </c>
      <c r="L223" s="44"/>
      <c r="M223" s="226" t="s">
        <v>1</v>
      </c>
      <c r="N223" s="227" t="s">
        <v>40</v>
      </c>
      <c r="O223" s="92"/>
      <c r="P223" s="228">
        <f>O223*H223</f>
        <v>0</v>
      </c>
      <c r="Q223" s="228">
        <v>0.3674</v>
      </c>
      <c r="R223" s="228">
        <f>Q223*H223</f>
        <v>5.6542859999999999</v>
      </c>
      <c r="S223" s="228">
        <v>0</v>
      </c>
      <c r="T223" s="22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147</v>
      </c>
      <c r="AT223" s="230" t="s">
        <v>142</v>
      </c>
      <c r="AU223" s="230" t="s">
        <v>83</v>
      </c>
      <c r="AY223" s="17" t="s">
        <v>139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147</v>
      </c>
      <c r="BK223" s="231">
        <f>ROUND(I223*H223,2)</f>
        <v>0</v>
      </c>
      <c r="BL223" s="17" t="s">
        <v>147</v>
      </c>
      <c r="BM223" s="230" t="s">
        <v>297</v>
      </c>
    </row>
    <row r="224" s="13" customFormat="1">
      <c r="A224" s="13"/>
      <c r="B224" s="232"/>
      <c r="C224" s="233"/>
      <c r="D224" s="234" t="s">
        <v>148</v>
      </c>
      <c r="E224" s="235" t="s">
        <v>1</v>
      </c>
      <c r="F224" s="236" t="s">
        <v>1192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148</v>
      </c>
      <c r="AU224" s="242" t="s">
        <v>83</v>
      </c>
      <c r="AV224" s="13" t="s">
        <v>81</v>
      </c>
      <c r="AW224" s="13" t="s">
        <v>30</v>
      </c>
      <c r="AX224" s="13" t="s">
        <v>73</v>
      </c>
      <c r="AY224" s="242" t="s">
        <v>139</v>
      </c>
    </row>
    <row r="225" s="14" customFormat="1">
      <c r="A225" s="14"/>
      <c r="B225" s="243"/>
      <c r="C225" s="244"/>
      <c r="D225" s="234" t="s">
        <v>148</v>
      </c>
      <c r="E225" s="245" t="s">
        <v>1</v>
      </c>
      <c r="F225" s="246" t="s">
        <v>1193</v>
      </c>
      <c r="G225" s="244"/>
      <c r="H225" s="247">
        <v>15.390000000000001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148</v>
      </c>
      <c r="AU225" s="253" t="s">
        <v>83</v>
      </c>
      <c r="AV225" s="14" t="s">
        <v>83</v>
      </c>
      <c r="AW225" s="14" t="s">
        <v>30</v>
      </c>
      <c r="AX225" s="14" t="s">
        <v>73</v>
      </c>
      <c r="AY225" s="253" t="s">
        <v>139</v>
      </c>
    </row>
    <row r="226" s="15" customFormat="1">
      <c r="A226" s="15"/>
      <c r="B226" s="254"/>
      <c r="C226" s="255"/>
      <c r="D226" s="234" t="s">
        <v>148</v>
      </c>
      <c r="E226" s="256" t="s">
        <v>1</v>
      </c>
      <c r="F226" s="257" t="s">
        <v>153</v>
      </c>
      <c r="G226" s="255"/>
      <c r="H226" s="258">
        <v>15.390000000000001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148</v>
      </c>
      <c r="AU226" s="264" t="s">
        <v>83</v>
      </c>
      <c r="AV226" s="15" t="s">
        <v>147</v>
      </c>
      <c r="AW226" s="15" t="s">
        <v>30</v>
      </c>
      <c r="AX226" s="15" t="s">
        <v>81</v>
      </c>
      <c r="AY226" s="264" t="s">
        <v>139</v>
      </c>
    </row>
    <row r="227" s="2" customFormat="1" ht="37.8" customHeight="1">
      <c r="A227" s="38"/>
      <c r="B227" s="39"/>
      <c r="C227" s="219" t="s">
        <v>220</v>
      </c>
      <c r="D227" s="219" t="s">
        <v>142</v>
      </c>
      <c r="E227" s="220" t="s">
        <v>1219</v>
      </c>
      <c r="F227" s="221" t="s">
        <v>1220</v>
      </c>
      <c r="G227" s="222" t="s">
        <v>145</v>
      </c>
      <c r="H227" s="223">
        <v>2</v>
      </c>
      <c r="I227" s="224"/>
      <c r="J227" s="225">
        <f>ROUND(I227*H227,2)</f>
        <v>0</v>
      </c>
      <c r="K227" s="221" t="s">
        <v>146</v>
      </c>
      <c r="L227" s="44"/>
      <c r="M227" s="226" t="s">
        <v>1</v>
      </c>
      <c r="N227" s="227" t="s">
        <v>40</v>
      </c>
      <c r="O227" s="92"/>
      <c r="P227" s="228">
        <f>O227*H227</f>
        <v>0</v>
      </c>
      <c r="Q227" s="228">
        <v>0.035319999999999997</v>
      </c>
      <c r="R227" s="228">
        <f>Q227*H227</f>
        <v>0.070639999999999994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147</v>
      </c>
      <c r="AT227" s="230" t="s">
        <v>142</v>
      </c>
      <c r="AU227" s="230" t="s">
        <v>83</v>
      </c>
      <c r="AY227" s="17" t="s">
        <v>139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147</v>
      </c>
      <c r="BK227" s="231">
        <f>ROUND(I227*H227,2)</f>
        <v>0</v>
      </c>
      <c r="BL227" s="17" t="s">
        <v>147</v>
      </c>
      <c r="BM227" s="230" t="s">
        <v>300</v>
      </c>
    </row>
    <row r="228" s="13" customFormat="1">
      <c r="A228" s="13"/>
      <c r="B228" s="232"/>
      <c r="C228" s="233"/>
      <c r="D228" s="234" t="s">
        <v>148</v>
      </c>
      <c r="E228" s="235" t="s">
        <v>1</v>
      </c>
      <c r="F228" s="236" t="s">
        <v>1221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148</v>
      </c>
      <c r="AU228" s="242" t="s">
        <v>83</v>
      </c>
      <c r="AV228" s="13" t="s">
        <v>81</v>
      </c>
      <c r="AW228" s="13" t="s">
        <v>30</v>
      </c>
      <c r="AX228" s="13" t="s">
        <v>73</v>
      </c>
      <c r="AY228" s="242" t="s">
        <v>139</v>
      </c>
    </row>
    <row r="229" s="14" customFormat="1">
      <c r="A229" s="14"/>
      <c r="B229" s="243"/>
      <c r="C229" s="244"/>
      <c r="D229" s="234" t="s">
        <v>148</v>
      </c>
      <c r="E229" s="245" t="s">
        <v>1</v>
      </c>
      <c r="F229" s="246" t="s">
        <v>83</v>
      </c>
      <c r="G229" s="244"/>
      <c r="H229" s="247">
        <v>2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148</v>
      </c>
      <c r="AU229" s="253" t="s">
        <v>83</v>
      </c>
      <c r="AV229" s="14" t="s">
        <v>83</v>
      </c>
      <c r="AW229" s="14" t="s">
        <v>30</v>
      </c>
      <c r="AX229" s="14" t="s">
        <v>73</v>
      </c>
      <c r="AY229" s="253" t="s">
        <v>139</v>
      </c>
    </row>
    <row r="230" s="15" customFormat="1">
      <c r="A230" s="15"/>
      <c r="B230" s="254"/>
      <c r="C230" s="255"/>
      <c r="D230" s="234" t="s">
        <v>148</v>
      </c>
      <c r="E230" s="256" t="s">
        <v>1</v>
      </c>
      <c r="F230" s="257" t="s">
        <v>153</v>
      </c>
      <c r="G230" s="255"/>
      <c r="H230" s="258">
        <v>2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148</v>
      </c>
      <c r="AU230" s="264" t="s">
        <v>83</v>
      </c>
      <c r="AV230" s="15" t="s">
        <v>147</v>
      </c>
      <c r="AW230" s="15" t="s">
        <v>30</v>
      </c>
      <c r="AX230" s="15" t="s">
        <v>81</v>
      </c>
      <c r="AY230" s="264" t="s">
        <v>139</v>
      </c>
    </row>
    <row r="231" s="12" customFormat="1" ht="22.8" customHeight="1">
      <c r="A231" s="12"/>
      <c r="B231" s="203"/>
      <c r="C231" s="204"/>
      <c r="D231" s="205" t="s">
        <v>72</v>
      </c>
      <c r="E231" s="217" t="s">
        <v>188</v>
      </c>
      <c r="F231" s="217" t="s">
        <v>232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SUM(P232:P285)</f>
        <v>0</v>
      </c>
      <c r="Q231" s="211"/>
      <c r="R231" s="212">
        <f>SUM(R232:R285)</f>
        <v>4.6268517999999998</v>
      </c>
      <c r="S231" s="211"/>
      <c r="T231" s="213">
        <f>SUM(T232:T285)</f>
        <v>35.093109999999996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81</v>
      </c>
      <c r="AT231" s="215" t="s">
        <v>72</v>
      </c>
      <c r="AU231" s="215" t="s">
        <v>81</v>
      </c>
      <c r="AY231" s="214" t="s">
        <v>139</v>
      </c>
      <c r="BK231" s="216">
        <f>SUM(BK232:BK285)</f>
        <v>0</v>
      </c>
    </row>
    <row r="232" s="2" customFormat="1" ht="49.05" customHeight="1">
      <c r="A232" s="38"/>
      <c r="B232" s="39"/>
      <c r="C232" s="219" t="s">
        <v>303</v>
      </c>
      <c r="D232" s="219" t="s">
        <v>142</v>
      </c>
      <c r="E232" s="220" t="s">
        <v>1222</v>
      </c>
      <c r="F232" s="221" t="s">
        <v>1223</v>
      </c>
      <c r="G232" s="222" t="s">
        <v>167</v>
      </c>
      <c r="H232" s="223">
        <v>26.649999999999999</v>
      </c>
      <c r="I232" s="224"/>
      <c r="J232" s="225">
        <f>ROUND(I232*H232,2)</f>
        <v>0</v>
      </c>
      <c r="K232" s="221" t="s">
        <v>146</v>
      </c>
      <c r="L232" s="44"/>
      <c r="M232" s="226" t="s">
        <v>1</v>
      </c>
      <c r="N232" s="227" t="s">
        <v>40</v>
      </c>
      <c r="O232" s="92"/>
      <c r="P232" s="228">
        <f>O232*H232</f>
        <v>0</v>
      </c>
      <c r="Q232" s="228">
        <v>0.1295</v>
      </c>
      <c r="R232" s="228">
        <f>Q232*H232</f>
        <v>3.4511750000000001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147</v>
      </c>
      <c r="AT232" s="230" t="s">
        <v>142</v>
      </c>
      <c r="AU232" s="230" t="s">
        <v>83</v>
      </c>
      <c r="AY232" s="17" t="s">
        <v>139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147</v>
      </c>
      <c r="BK232" s="231">
        <f>ROUND(I232*H232,2)</f>
        <v>0</v>
      </c>
      <c r="BL232" s="17" t="s">
        <v>147</v>
      </c>
      <c r="BM232" s="230" t="s">
        <v>306</v>
      </c>
    </row>
    <row r="233" s="13" customFormat="1">
      <c r="A233" s="13"/>
      <c r="B233" s="232"/>
      <c r="C233" s="233"/>
      <c r="D233" s="234" t="s">
        <v>148</v>
      </c>
      <c r="E233" s="235" t="s">
        <v>1</v>
      </c>
      <c r="F233" s="236" t="s">
        <v>1192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148</v>
      </c>
      <c r="AU233" s="242" t="s">
        <v>83</v>
      </c>
      <c r="AV233" s="13" t="s">
        <v>81</v>
      </c>
      <c r="AW233" s="13" t="s">
        <v>30</v>
      </c>
      <c r="AX233" s="13" t="s">
        <v>73</v>
      </c>
      <c r="AY233" s="242" t="s">
        <v>139</v>
      </c>
    </row>
    <row r="234" s="14" customFormat="1">
      <c r="A234" s="14"/>
      <c r="B234" s="243"/>
      <c r="C234" s="244"/>
      <c r="D234" s="234" t="s">
        <v>148</v>
      </c>
      <c r="E234" s="245" t="s">
        <v>1</v>
      </c>
      <c r="F234" s="246" t="s">
        <v>1224</v>
      </c>
      <c r="G234" s="244"/>
      <c r="H234" s="247">
        <v>26.649999999999999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148</v>
      </c>
      <c r="AU234" s="253" t="s">
        <v>83</v>
      </c>
      <c r="AV234" s="14" t="s">
        <v>83</v>
      </c>
      <c r="AW234" s="14" t="s">
        <v>30</v>
      </c>
      <c r="AX234" s="14" t="s">
        <v>73</v>
      </c>
      <c r="AY234" s="253" t="s">
        <v>139</v>
      </c>
    </row>
    <row r="235" s="15" customFormat="1">
      <c r="A235" s="15"/>
      <c r="B235" s="254"/>
      <c r="C235" s="255"/>
      <c r="D235" s="234" t="s">
        <v>148</v>
      </c>
      <c r="E235" s="256" t="s">
        <v>1</v>
      </c>
      <c r="F235" s="257" t="s">
        <v>153</v>
      </c>
      <c r="G235" s="255"/>
      <c r="H235" s="258">
        <v>26.649999999999999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148</v>
      </c>
      <c r="AU235" s="264" t="s">
        <v>83</v>
      </c>
      <c r="AV235" s="15" t="s">
        <v>147</v>
      </c>
      <c r="AW235" s="15" t="s">
        <v>30</v>
      </c>
      <c r="AX235" s="15" t="s">
        <v>81</v>
      </c>
      <c r="AY235" s="264" t="s">
        <v>139</v>
      </c>
    </row>
    <row r="236" s="2" customFormat="1" ht="14.4" customHeight="1">
      <c r="A236" s="38"/>
      <c r="B236" s="39"/>
      <c r="C236" s="265" t="s">
        <v>226</v>
      </c>
      <c r="D236" s="265" t="s">
        <v>227</v>
      </c>
      <c r="E236" s="266" t="s">
        <v>1225</v>
      </c>
      <c r="F236" s="267" t="s">
        <v>1226</v>
      </c>
      <c r="G236" s="268" t="s">
        <v>167</v>
      </c>
      <c r="H236" s="269">
        <v>27.98</v>
      </c>
      <c r="I236" s="270"/>
      <c r="J236" s="271">
        <f>ROUND(I236*H236,2)</f>
        <v>0</v>
      </c>
      <c r="K236" s="267" t="s">
        <v>146</v>
      </c>
      <c r="L236" s="272"/>
      <c r="M236" s="273" t="s">
        <v>1</v>
      </c>
      <c r="N236" s="274" t="s">
        <v>40</v>
      </c>
      <c r="O236" s="92"/>
      <c r="P236" s="228">
        <f>O236*H236</f>
        <v>0</v>
      </c>
      <c r="Q236" s="228">
        <v>0.021999999999999999</v>
      </c>
      <c r="R236" s="228">
        <f>Q236*H236</f>
        <v>0.61556</v>
      </c>
      <c r="S236" s="228">
        <v>0</v>
      </c>
      <c r="T236" s="22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163</v>
      </c>
      <c r="AT236" s="230" t="s">
        <v>227</v>
      </c>
      <c r="AU236" s="230" t="s">
        <v>83</v>
      </c>
      <c r="AY236" s="17" t="s">
        <v>139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147</v>
      </c>
      <c r="BK236" s="231">
        <f>ROUND(I236*H236,2)</f>
        <v>0</v>
      </c>
      <c r="BL236" s="17" t="s">
        <v>147</v>
      </c>
      <c r="BM236" s="230" t="s">
        <v>311</v>
      </c>
    </row>
    <row r="237" s="2" customFormat="1" ht="37.8" customHeight="1">
      <c r="A237" s="38"/>
      <c r="B237" s="39"/>
      <c r="C237" s="219" t="s">
        <v>312</v>
      </c>
      <c r="D237" s="219" t="s">
        <v>142</v>
      </c>
      <c r="E237" s="220" t="s">
        <v>1227</v>
      </c>
      <c r="F237" s="221" t="s">
        <v>1228</v>
      </c>
      <c r="G237" s="222" t="s">
        <v>173</v>
      </c>
      <c r="H237" s="223">
        <v>103.40000000000001</v>
      </c>
      <c r="I237" s="224"/>
      <c r="J237" s="225">
        <f>ROUND(I237*H237,2)</f>
        <v>0</v>
      </c>
      <c r="K237" s="221" t="s">
        <v>146</v>
      </c>
      <c r="L237" s="44"/>
      <c r="M237" s="226" t="s">
        <v>1</v>
      </c>
      <c r="N237" s="227" t="s">
        <v>40</v>
      </c>
      <c r="O237" s="92"/>
      <c r="P237" s="228">
        <f>O237*H237</f>
        <v>0</v>
      </c>
      <c r="Q237" s="228">
        <v>0.00012999999999999999</v>
      </c>
      <c r="R237" s="228">
        <f>Q237*H237</f>
        <v>0.013441999999999999</v>
      </c>
      <c r="S237" s="228">
        <v>0</v>
      </c>
      <c r="T237" s="22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147</v>
      </c>
      <c r="AT237" s="230" t="s">
        <v>142</v>
      </c>
      <c r="AU237" s="230" t="s">
        <v>83</v>
      </c>
      <c r="AY237" s="17" t="s">
        <v>139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147</v>
      </c>
      <c r="BK237" s="231">
        <f>ROUND(I237*H237,2)</f>
        <v>0</v>
      </c>
      <c r="BL237" s="17" t="s">
        <v>147</v>
      </c>
      <c r="BM237" s="230" t="s">
        <v>315</v>
      </c>
    </row>
    <row r="238" s="13" customFormat="1">
      <c r="A238" s="13"/>
      <c r="B238" s="232"/>
      <c r="C238" s="233"/>
      <c r="D238" s="234" t="s">
        <v>148</v>
      </c>
      <c r="E238" s="235" t="s">
        <v>1</v>
      </c>
      <c r="F238" s="236" t="s">
        <v>1229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148</v>
      </c>
      <c r="AU238" s="242" t="s">
        <v>83</v>
      </c>
      <c r="AV238" s="13" t="s">
        <v>81</v>
      </c>
      <c r="AW238" s="13" t="s">
        <v>30</v>
      </c>
      <c r="AX238" s="13" t="s">
        <v>73</v>
      </c>
      <c r="AY238" s="242" t="s">
        <v>139</v>
      </c>
    </row>
    <row r="239" s="14" customFormat="1">
      <c r="A239" s="14"/>
      <c r="B239" s="243"/>
      <c r="C239" s="244"/>
      <c r="D239" s="234" t="s">
        <v>148</v>
      </c>
      <c r="E239" s="245" t="s">
        <v>1</v>
      </c>
      <c r="F239" s="246" t="s">
        <v>1195</v>
      </c>
      <c r="G239" s="244"/>
      <c r="H239" s="247">
        <v>103.40000000000001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148</v>
      </c>
      <c r="AU239" s="253" t="s">
        <v>83</v>
      </c>
      <c r="AV239" s="14" t="s">
        <v>83</v>
      </c>
      <c r="AW239" s="14" t="s">
        <v>30</v>
      </c>
      <c r="AX239" s="14" t="s">
        <v>73</v>
      </c>
      <c r="AY239" s="253" t="s">
        <v>139</v>
      </c>
    </row>
    <row r="240" s="15" customFormat="1">
      <c r="A240" s="15"/>
      <c r="B240" s="254"/>
      <c r="C240" s="255"/>
      <c r="D240" s="234" t="s">
        <v>148</v>
      </c>
      <c r="E240" s="256" t="s">
        <v>1</v>
      </c>
      <c r="F240" s="257" t="s">
        <v>153</v>
      </c>
      <c r="G240" s="255"/>
      <c r="H240" s="258">
        <v>103.40000000000001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148</v>
      </c>
      <c r="AU240" s="264" t="s">
        <v>83</v>
      </c>
      <c r="AV240" s="15" t="s">
        <v>147</v>
      </c>
      <c r="AW240" s="15" t="s">
        <v>30</v>
      </c>
      <c r="AX240" s="15" t="s">
        <v>81</v>
      </c>
      <c r="AY240" s="264" t="s">
        <v>139</v>
      </c>
    </row>
    <row r="241" s="2" customFormat="1" ht="37.8" customHeight="1">
      <c r="A241" s="38"/>
      <c r="B241" s="39"/>
      <c r="C241" s="219" t="s">
        <v>231</v>
      </c>
      <c r="D241" s="219" t="s">
        <v>142</v>
      </c>
      <c r="E241" s="220" t="s">
        <v>248</v>
      </c>
      <c r="F241" s="221" t="s">
        <v>249</v>
      </c>
      <c r="G241" s="222" t="s">
        <v>173</v>
      </c>
      <c r="H241" s="223">
        <v>60.280000000000001</v>
      </c>
      <c r="I241" s="224"/>
      <c r="J241" s="225">
        <f>ROUND(I241*H241,2)</f>
        <v>0</v>
      </c>
      <c r="K241" s="221" t="s">
        <v>146</v>
      </c>
      <c r="L241" s="44"/>
      <c r="M241" s="226" t="s">
        <v>1</v>
      </c>
      <c r="N241" s="227" t="s">
        <v>40</v>
      </c>
      <c r="O241" s="92"/>
      <c r="P241" s="228">
        <f>O241*H241</f>
        <v>0</v>
      </c>
      <c r="Q241" s="228">
        <v>0.00021000000000000001</v>
      </c>
      <c r="R241" s="228">
        <f>Q241*H241</f>
        <v>0.012658800000000001</v>
      </c>
      <c r="S241" s="228">
        <v>0</v>
      </c>
      <c r="T241" s="22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147</v>
      </c>
      <c r="AT241" s="230" t="s">
        <v>142</v>
      </c>
      <c r="AU241" s="230" t="s">
        <v>83</v>
      </c>
      <c r="AY241" s="17" t="s">
        <v>139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147</v>
      </c>
      <c r="BK241" s="231">
        <f>ROUND(I241*H241,2)</f>
        <v>0</v>
      </c>
      <c r="BL241" s="17" t="s">
        <v>147</v>
      </c>
      <c r="BM241" s="230" t="s">
        <v>318</v>
      </c>
    </row>
    <row r="242" s="13" customFormat="1">
      <c r="A242" s="13"/>
      <c r="B242" s="232"/>
      <c r="C242" s="233"/>
      <c r="D242" s="234" t="s">
        <v>148</v>
      </c>
      <c r="E242" s="235" t="s">
        <v>1</v>
      </c>
      <c r="F242" s="236" t="s">
        <v>1194</v>
      </c>
      <c r="G242" s="233"/>
      <c r="H242" s="235" t="s">
        <v>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148</v>
      </c>
      <c r="AU242" s="242" t="s">
        <v>83</v>
      </c>
      <c r="AV242" s="13" t="s">
        <v>81</v>
      </c>
      <c r="AW242" s="13" t="s">
        <v>30</v>
      </c>
      <c r="AX242" s="13" t="s">
        <v>73</v>
      </c>
      <c r="AY242" s="242" t="s">
        <v>139</v>
      </c>
    </row>
    <row r="243" s="14" customFormat="1">
      <c r="A243" s="14"/>
      <c r="B243" s="243"/>
      <c r="C243" s="244"/>
      <c r="D243" s="234" t="s">
        <v>148</v>
      </c>
      <c r="E243" s="245" t="s">
        <v>1</v>
      </c>
      <c r="F243" s="246" t="s">
        <v>1230</v>
      </c>
      <c r="G243" s="244"/>
      <c r="H243" s="247">
        <v>60.280000000000001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148</v>
      </c>
      <c r="AU243" s="253" t="s">
        <v>83</v>
      </c>
      <c r="AV243" s="14" t="s">
        <v>83</v>
      </c>
      <c r="AW243" s="14" t="s">
        <v>30</v>
      </c>
      <c r="AX243" s="14" t="s">
        <v>73</v>
      </c>
      <c r="AY243" s="253" t="s">
        <v>139</v>
      </c>
    </row>
    <row r="244" s="15" customFormat="1">
      <c r="A244" s="15"/>
      <c r="B244" s="254"/>
      <c r="C244" s="255"/>
      <c r="D244" s="234" t="s">
        <v>148</v>
      </c>
      <c r="E244" s="256" t="s">
        <v>1</v>
      </c>
      <c r="F244" s="257" t="s">
        <v>153</v>
      </c>
      <c r="G244" s="255"/>
      <c r="H244" s="258">
        <v>60.280000000000001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148</v>
      </c>
      <c r="AU244" s="264" t="s">
        <v>83</v>
      </c>
      <c r="AV244" s="15" t="s">
        <v>147</v>
      </c>
      <c r="AW244" s="15" t="s">
        <v>30</v>
      </c>
      <c r="AX244" s="15" t="s">
        <v>81</v>
      </c>
      <c r="AY244" s="264" t="s">
        <v>139</v>
      </c>
    </row>
    <row r="245" s="2" customFormat="1" ht="49.05" customHeight="1">
      <c r="A245" s="38"/>
      <c r="B245" s="39"/>
      <c r="C245" s="219" t="s">
        <v>319</v>
      </c>
      <c r="D245" s="219" t="s">
        <v>142</v>
      </c>
      <c r="E245" s="220" t="s">
        <v>252</v>
      </c>
      <c r="F245" s="221" t="s">
        <v>253</v>
      </c>
      <c r="G245" s="222" t="s">
        <v>173</v>
      </c>
      <c r="H245" s="223">
        <v>123.2</v>
      </c>
      <c r="I245" s="224"/>
      <c r="J245" s="225">
        <f>ROUND(I245*H245,2)</f>
        <v>0</v>
      </c>
      <c r="K245" s="221" t="s">
        <v>146</v>
      </c>
      <c r="L245" s="44"/>
      <c r="M245" s="226" t="s">
        <v>1</v>
      </c>
      <c r="N245" s="227" t="s">
        <v>40</v>
      </c>
      <c r="O245" s="92"/>
      <c r="P245" s="228">
        <f>O245*H245</f>
        <v>0</v>
      </c>
      <c r="Q245" s="228">
        <v>4.0000000000000003E-05</v>
      </c>
      <c r="R245" s="228">
        <f>Q245*H245</f>
        <v>0.0049280000000000001</v>
      </c>
      <c r="S245" s="228">
        <v>0</v>
      </c>
      <c r="T245" s="22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147</v>
      </c>
      <c r="AT245" s="230" t="s">
        <v>142</v>
      </c>
      <c r="AU245" s="230" t="s">
        <v>83</v>
      </c>
      <c r="AY245" s="17" t="s">
        <v>139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147</v>
      </c>
      <c r="BK245" s="231">
        <f>ROUND(I245*H245,2)</f>
        <v>0</v>
      </c>
      <c r="BL245" s="17" t="s">
        <v>147</v>
      </c>
      <c r="BM245" s="230" t="s">
        <v>322</v>
      </c>
    </row>
    <row r="246" s="13" customFormat="1">
      <c r="A246" s="13"/>
      <c r="B246" s="232"/>
      <c r="C246" s="233"/>
      <c r="D246" s="234" t="s">
        <v>148</v>
      </c>
      <c r="E246" s="235" t="s">
        <v>1</v>
      </c>
      <c r="F246" s="236" t="s">
        <v>1231</v>
      </c>
      <c r="G246" s="233"/>
      <c r="H246" s="235" t="s">
        <v>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148</v>
      </c>
      <c r="AU246" s="242" t="s">
        <v>83</v>
      </c>
      <c r="AV246" s="13" t="s">
        <v>81</v>
      </c>
      <c r="AW246" s="13" t="s">
        <v>30</v>
      </c>
      <c r="AX246" s="13" t="s">
        <v>73</v>
      </c>
      <c r="AY246" s="242" t="s">
        <v>139</v>
      </c>
    </row>
    <row r="247" s="14" customFormat="1">
      <c r="A247" s="14"/>
      <c r="B247" s="243"/>
      <c r="C247" s="244"/>
      <c r="D247" s="234" t="s">
        <v>148</v>
      </c>
      <c r="E247" s="245" t="s">
        <v>1</v>
      </c>
      <c r="F247" s="246" t="s">
        <v>1232</v>
      </c>
      <c r="G247" s="244"/>
      <c r="H247" s="247">
        <v>123.2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148</v>
      </c>
      <c r="AU247" s="253" t="s">
        <v>83</v>
      </c>
      <c r="AV247" s="14" t="s">
        <v>83</v>
      </c>
      <c r="AW247" s="14" t="s">
        <v>30</v>
      </c>
      <c r="AX247" s="14" t="s">
        <v>73</v>
      </c>
      <c r="AY247" s="253" t="s">
        <v>139</v>
      </c>
    </row>
    <row r="248" s="15" customFormat="1">
      <c r="A248" s="15"/>
      <c r="B248" s="254"/>
      <c r="C248" s="255"/>
      <c r="D248" s="234" t="s">
        <v>148</v>
      </c>
      <c r="E248" s="256" t="s">
        <v>1</v>
      </c>
      <c r="F248" s="257" t="s">
        <v>153</v>
      </c>
      <c r="G248" s="255"/>
      <c r="H248" s="258">
        <v>123.2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4" t="s">
        <v>148</v>
      </c>
      <c r="AU248" s="264" t="s">
        <v>83</v>
      </c>
      <c r="AV248" s="15" t="s">
        <v>147</v>
      </c>
      <c r="AW248" s="15" t="s">
        <v>30</v>
      </c>
      <c r="AX248" s="15" t="s">
        <v>81</v>
      </c>
      <c r="AY248" s="264" t="s">
        <v>139</v>
      </c>
    </row>
    <row r="249" s="2" customFormat="1" ht="37.8" customHeight="1">
      <c r="A249" s="38"/>
      <c r="B249" s="39"/>
      <c r="C249" s="219" t="s">
        <v>235</v>
      </c>
      <c r="D249" s="219" t="s">
        <v>142</v>
      </c>
      <c r="E249" s="220" t="s">
        <v>260</v>
      </c>
      <c r="F249" s="221" t="s">
        <v>261</v>
      </c>
      <c r="G249" s="222" t="s">
        <v>173</v>
      </c>
      <c r="H249" s="223">
        <v>14.98</v>
      </c>
      <c r="I249" s="224"/>
      <c r="J249" s="225">
        <f>ROUND(I249*H249,2)</f>
        <v>0</v>
      </c>
      <c r="K249" s="221" t="s">
        <v>146</v>
      </c>
      <c r="L249" s="44"/>
      <c r="M249" s="226" t="s">
        <v>1</v>
      </c>
      <c r="N249" s="227" t="s">
        <v>40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0.13100000000000001</v>
      </c>
      <c r="T249" s="229">
        <f>S249*H249</f>
        <v>1.9623800000000002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0" t="s">
        <v>147</v>
      </c>
      <c r="AT249" s="230" t="s">
        <v>142</v>
      </c>
      <c r="AU249" s="230" t="s">
        <v>83</v>
      </c>
      <c r="AY249" s="17" t="s">
        <v>139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147</v>
      </c>
      <c r="BK249" s="231">
        <f>ROUND(I249*H249,2)</f>
        <v>0</v>
      </c>
      <c r="BL249" s="17" t="s">
        <v>147</v>
      </c>
      <c r="BM249" s="230" t="s">
        <v>327</v>
      </c>
    </row>
    <row r="250" s="2" customFormat="1" ht="37.8" customHeight="1">
      <c r="A250" s="38"/>
      <c r="B250" s="39"/>
      <c r="C250" s="219" t="s">
        <v>328</v>
      </c>
      <c r="D250" s="219" t="s">
        <v>142</v>
      </c>
      <c r="E250" s="220" t="s">
        <v>265</v>
      </c>
      <c r="F250" s="221" t="s">
        <v>266</v>
      </c>
      <c r="G250" s="222" t="s">
        <v>173</v>
      </c>
      <c r="H250" s="223">
        <v>34.890000000000001</v>
      </c>
      <c r="I250" s="224"/>
      <c r="J250" s="225">
        <f>ROUND(I250*H250,2)</f>
        <v>0</v>
      </c>
      <c r="K250" s="221" t="s">
        <v>146</v>
      </c>
      <c r="L250" s="44"/>
      <c r="M250" s="226" t="s">
        <v>1</v>
      </c>
      <c r="N250" s="227" t="s">
        <v>40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0.26100000000000001</v>
      </c>
      <c r="T250" s="229">
        <f>S250*H250</f>
        <v>9.1062900000000013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147</v>
      </c>
      <c r="AT250" s="230" t="s">
        <v>142</v>
      </c>
      <c r="AU250" s="230" t="s">
        <v>83</v>
      </c>
      <c r="AY250" s="17" t="s">
        <v>139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147</v>
      </c>
      <c r="BK250" s="231">
        <f>ROUND(I250*H250,2)</f>
        <v>0</v>
      </c>
      <c r="BL250" s="17" t="s">
        <v>147</v>
      </c>
      <c r="BM250" s="230" t="s">
        <v>331</v>
      </c>
    </row>
    <row r="251" s="2" customFormat="1" ht="24.15" customHeight="1">
      <c r="A251" s="38"/>
      <c r="B251" s="39"/>
      <c r="C251" s="219" t="s">
        <v>242</v>
      </c>
      <c r="D251" s="219" t="s">
        <v>142</v>
      </c>
      <c r="E251" s="220" t="s">
        <v>1233</v>
      </c>
      <c r="F251" s="221" t="s">
        <v>1234</v>
      </c>
      <c r="G251" s="222" t="s">
        <v>156</v>
      </c>
      <c r="H251" s="223">
        <v>0.58999999999999997</v>
      </c>
      <c r="I251" s="224"/>
      <c r="J251" s="225">
        <f>ROUND(I251*H251,2)</f>
        <v>0</v>
      </c>
      <c r="K251" s="221" t="s">
        <v>146</v>
      </c>
      <c r="L251" s="44"/>
      <c r="M251" s="226" t="s">
        <v>1</v>
      </c>
      <c r="N251" s="227" t="s">
        <v>40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1.8</v>
      </c>
      <c r="T251" s="229">
        <f>S251*H251</f>
        <v>1.0620000000000001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0" t="s">
        <v>147</v>
      </c>
      <c r="AT251" s="230" t="s">
        <v>142</v>
      </c>
      <c r="AU251" s="230" t="s">
        <v>83</v>
      </c>
      <c r="AY251" s="17" t="s">
        <v>139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147</v>
      </c>
      <c r="BK251" s="231">
        <f>ROUND(I251*H251,2)</f>
        <v>0</v>
      </c>
      <c r="BL251" s="17" t="s">
        <v>147</v>
      </c>
      <c r="BM251" s="230" t="s">
        <v>334</v>
      </c>
    </row>
    <row r="252" s="2" customFormat="1" ht="24.15" customHeight="1">
      <c r="A252" s="38"/>
      <c r="B252" s="39"/>
      <c r="C252" s="219" t="s">
        <v>335</v>
      </c>
      <c r="D252" s="219" t="s">
        <v>142</v>
      </c>
      <c r="E252" s="220" t="s">
        <v>1235</v>
      </c>
      <c r="F252" s="221" t="s">
        <v>1236</v>
      </c>
      <c r="G252" s="222" t="s">
        <v>156</v>
      </c>
      <c r="H252" s="223">
        <v>1.54</v>
      </c>
      <c r="I252" s="224"/>
      <c r="J252" s="225">
        <f>ROUND(I252*H252,2)</f>
        <v>0</v>
      </c>
      <c r="K252" s="221" t="s">
        <v>146</v>
      </c>
      <c r="L252" s="44"/>
      <c r="M252" s="226" t="s">
        <v>1</v>
      </c>
      <c r="N252" s="227" t="s">
        <v>40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1.6000000000000001</v>
      </c>
      <c r="T252" s="229">
        <f>S252*H252</f>
        <v>2.4640000000000004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0" t="s">
        <v>147</v>
      </c>
      <c r="AT252" s="230" t="s">
        <v>142</v>
      </c>
      <c r="AU252" s="230" t="s">
        <v>83</v>
      </c>
      <c r="AY252" s="17" t="s">
        <v>139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7" t="s">
        <v>147</v>
      </c>
      <c r="BK252" s="231">
        <f>ROUND(I252*H252,2)</f>
        <v>0</v>
      </c>
      <c r="BL252" s="17" t="s">
        <v>147</v>
      </c>
      <c r="BM252" s="230" t="s">
        <v>338</v>
      </c>
    </row>
    <row r="253" s="2" customFormat="1" ht="37.8" customHeight="1">
      <c r="A253" s="38"/>
      <c r="B253" s="39"/>
      <c r="C253" s="219" t="s">
        <v>247</v>
      </c>
      <c r="D253" s="219" t="s">
        <v>142</v>
      </c>
      <c r="E253" s="220" t="s">
        <v>283</v>
      </c>
      <c r="F253" s="221" t="s">
        <v>284</v>
      </c>
      <c r="G253" s="222" t="s">
        <v>173</v>
      </c>
      <c r="H253" s="223">
        <v>12.41</v>
      </c>
      <c r="I253" s="224"/>
      <c r="J253" s="225">
        <f>ROUND(I253*H253,2)</f>
        <v>0</v>
      </c>
      <c r="K253" s="221" t="s">
        <v>146</v>
      </c>
      <c r="L253" s="44"/>
      <c r="M253" s="226" t="s">
        <v>1</v>
      </c>
      <c r="N253" s="227" t="s">
        <v>40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0.075999999999999998</v>
      </c>
      <c r="T253" s="229">
        <f>S253*H253</f>
        <v>0.94316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0" t="s">
        <v>147</v>
      </c>
      <c r="AT253" s="230" t="s">
        <v>142</v>
      </c>
      <c r="AU253" s="230" t="s">
        <v>83</v>
      </c>
      <c r="AY253" s="17" t="s">
        <v>139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7" t="s">
        <v>147</v>
      </c>
      <c r="BK253" s="231">
        <f>ROUND(I253*H253,2)</f>
        <v>0</v>
      </c>
      <c r="BL253" s="17" t="s">
        <v>147</v>
      </c>
      <c r="BM253" s="230" t="s">
        <v>342</v>
      </c>
    </row>
    <row r="254" s="2" customFormat="1" ht="37.8" customHeight="1">
      <c r="A254" s="38"/>
      <c r="B254" s="39"/>
      <c r="C254" s="219" t="s">
        <v>347</v>
      </c>
      <c r="D254" s="219" t="s">
        <v>142</v>
      </c>
      <c r="E254" s="220" t="s">
        <v>287</v>
      </c>
      <c r="F254" s="221" t="s">
        <v>288</v>
      </c>
      <c r="G254" s="222" t="s">
        <v>173</v>
      </c>
      <c r="H254" s="223">
        <v>9.0399999999999991</v>
      </c>
      <c r="I254" s="224"/>
      <c r="J254" s="225">
        <f>ROUND(I254*H254,2)</f>
        <v>0</v>
      </c>
      <c r="K254" s="221" t="s">
        <v>146</v>
      </c>
      <c r="L254" s="44"/>
      <c r="M254" s="226" t="s">
        <v>1</v>
      </c>
      <c r="N254" s="227" t="s">
        <v>40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0.063</v>
      </c>
      <c r="T254" s="229">
        <f>S254*H254</f>
        <v>0.56951999999999992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147</v>
      </c>
      <c r="AT254" s="230" t="s">
        <v>142</v>
      </c>
      <c r="AU254" s="230" t="s">
        <v>83</v>
      </c>
      <c r="AY254" s="17" t="s">
        <v>139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147</v>
      </c>
      <c r="BK254" s="231">
        <f>ROUND(I254*H254,2)</f>
        <v>0</v>
      </c>
      <c r="BL254" s="17" t="s">
        <v>147</v>
      </c>
      <c r="BM254" s="230" t="s">
        <v>350</v>
      </c>
    </row>
    <row r="255" s="2" customFormat="1" ht="49.05" customHeight="1">
      <c r="A255" s="38"/>
      <c r="B255" s="39"/>
      <c r="C255" s="219" t="s">
        <v>250</v>
      </c>
      <c r="D255" s="219" t="s">
        <v>142</v>
      </c>
      <c r="E255" s="220" t="s">
        <v>295</v>
      </c>
      <c r="F255" s="221" t="s">
        <v>296</v>
      </c>
      <c r="G255" s="222" t="s">
        <v>156</v>
      </c>
      <c r="H255" s="223">
        <v>4.5300000000000002</v>
      </c>
      <c r="I255" s="224"/>
      <c r="J255" s="225">
        <f>ROUND(I255*H255,2)</f>
        <v>0</v>
      </c>
      <c r="K255" s="221" t="s">
        <v>146</v>
      </c>
      <c r="L255" s="44"/>
      <c r="M255" s="226" t="s">
        <v>1</v>
      </c>
      <c r="N255" s="227" t="s">
        <v>40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1.8</v>
      </c>
      <c r="T255" s="229">
        <f>S255*H255</f>
        <v>8.1539999999999999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0" t="s">
        <v>147</v>
      </c>
      <c r="AT255" s="230" t="s">
        <v>142</v>
      </c>
      <c r="AU255" s="230" t="s">
        <v>83</v>
      </c>
      <c r="AY255" s="17" t="s">
        <v>139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7" t="s">
        <v>147</v>
      </c>
      <c r="BK255" s="231">
        <f>ROUND(I255*H255,2)</f>
        <v>0</v>
      </c>
      <c r="BL255" s="17" t="s">
        <v>147</v>
      </c>
      <c r="BM255" s="230" t="s">
        <v>353</v>
      </c>
    </row>
    <row r="256" s="13" customFormat="1">
      <c r="A256" s="13"/>
      <c r="B256" s="232"/>
      <c r="C256" s="233"/>
      <c r="D256" s="234" t="s">
        <v>148</v>
      </c>
      <c r="E256" s="235" t="s">
        <v>1</v>
      </c>
      <c r="F256" s="236" t="s">
        <v>1237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148</v>
      </c>
      <c r="AU256" s="242" t="s">
        <v>83</v>
      </c>
      <c r="AV256" s="13" t="s">
        <v>81</v>
      </c>
      <c r="AW256" s="13" t="s">
        <v>30</v>
      </c>
      <c r="AX256" s="13" t="s">
        <v>73</v>
      </c>
      <c r="AY256" s="242" t="s">
        <v>139</v>
      </c>
    </row>
    <row r="257" s="14" customFormat="1">
      <c r="A257" s="14"/>
      <c r="B257" s="243"/>
      <c r="C257" s="244"/>
      <c r="D257" s="234" t="s">
        <v>148</v>
      </c>
      <c r="E257" s="245" t="s">
        <v>1</v>
      </c>
      <c r="F257" s="246" t="s">
        <v>1238</v>
      </c>
      <c r="G257" s="244"/>
      <c r="H257" s="247">
        <v>4.1399999999999997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148</v>
      </c>
      <c r="AU257" s="253" t="s">
        <v>83</v>
      </c>
      <c r="AV257" s="14" t="s">
        <v>83</v>
      </c>
      <c r="AW257" s="14" t="s">
        <v>30</v>
      </c>
      <c r="AX257" s="14" t="s">
        <v>73</v>
      </c>
      <c r="AY257" s="253" t="s">
        <v>139</v>
      </c>
    </row>
    <row r="258" s="13" customFormat="1">
      <c r="A258" s="13"/>
      <c r="B258" s="232"/>
      <c r="C258" s="233"/>
      <c r="D258" s="234" t="s">
        <v>148</v>
      </c>
      <c r="E258" s="235" t="s">
        <v>1</v>
      </c>
      <c r="F258" s="236" t="s">
        <v>1239</v>
      </c>
      <c r="G258" s="233"/>
      <c r="H258" s="235" t="s">
        <v>1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148</v>
      </c>
      <c r="AU258" s="242" t="s">
        <v>83</v>
      </c>
      <c r="AV258" s="13" t="s">
        <v>81</v>
      </c>
      <c r="AW258" s="13" t="s">
        <v>30</v>
      </c>
      <c r="AX258" s="13" t="s">
        <v>73</v>
      </c>
      <c r="AY258" s="242" t="s">
        <v>139</v>
      </c>
    </row>
    <row r="259" s="14" customFormat="1">
      <c r="A259" s="14"/>
      <c r="B259" s="243"/>
      <c r="C259" s="244"/>
      <c r="D259" s="234" t="s">
        <v>148</v>
      </c>
      <c r="E259" s="245" t="s">
        <v>1</v>
      </c>
      <c r="F259" s="246" t="s">
        <v>1240</v>
      </c>
      <c r="G259" s="244"/>
      <c r="H259" s="247">
        <v>0.39000000000000001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148</v>
      </c>
      <c r="AU259" s="253" t="s">
        <v>83</v>
      </c>
      <c r="AV259" s="14" t="s">
        <v>83</v>
      </c>
      <c r="AW259" s="14" t="s">
        <v>30</v>
      </c>
      <c r="AX259" s="14" t="s">
        <v>73</v>
      </c>
      <c r="AY259" s="253" t="s">
        <v>139</v>
      </c>
    </row>
    <row r="260" s="15" customFormat="1">
      <c r="A260" s="15"/>
      <c r="B260" s="254"/>
      <c r="C260" s="255"/>
      <c r="D260" s="234" t="s">
        <v>148</v>
      </c>
      <c r="E260" s="256" t="s">
        <v>1</v>
      </c>
      <c r="F260" s="257" t="s">
        <v>153</v>
      </c>
      <c r="G260" s="255"/>
      <c r="H260" s="258">
        <v>4.5299999999999994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4" t="s">
        <v>148</v>
      </c>
      <c r="AU260" s="264" t="s">
        <v>83</v>
      </c>
      <c r="AV260" s="15" t="s">
        <v>147</v>
      </c>
      <c r="AW260" s="15" t="s">
        <v>30</v>
      </c>
      <c r="AX260" s="15" t="s">
        <v>81</v>
      </c>
      <c r="AY260" s="264" t="s">
        <v>139</v>
      </c>
    </row>
    <row r="261" s="2" customFormat="1" ht="49.05" customHeight="1">
      <c r="A261" s="38"/>
      <c r="B261" s="39"/>
      <c r="C261" s="219" t="s">
        <v>354</v>
      </c>
      <c r="D261" s="219" t="s">
        <v>142</v>
      </c>
      <c r="E261" s="220" t="s">
        <v>298</v>
      </c>
      <c r="F261" s="221" t="s">
        <v>299</v>
      </c>
      <c r="G261" s="222" t="s">
        <v>167</v>
      </c>
      <c r="H261" s="223">
        <v>14.4</v>
      </c>
      <c r="I261" s="224"/>
      <c r="J261" s="225">
        <f>ROUND(I261*H261,2)</f>
        <v>0</v>
      </c>
      <c r="K261" s="221" t="s">
        <v>146</v>
      </c>
      <c r="L261" s="44"/>
      <c r="M261" s="226" t="s">
        <v>1</v>
      </c>
      <c r="N261" s="227" t="s">
        <v>40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0.065000000000000002</v>
      </c>
      <c r="T261" s="229">
        <f>S261*H261</f>
        <v>0.93600000000000005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0" t="s">
        <v>147</v>
      </c>
      <c r="AT261" s="230" t="s">
        <v>142</v>
      </c>
      <c r="AU261" s="230" t="s">
        <v>83</v>
      </c>
      <c r="AY261" s="17" t="s">
        <v>139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147</v>
      </c>
      <c r="BK261" s="231">
        <f>ROUND(I261*H261,2)</f>
        <v>0</v>
      </c>
      <c r="BL261" s="17" t="s">
        <v>147</v>
      </c>
      <c r="BM261" s="230" t="s">
        <v>357</v>
      </c>
    </row>
    <row r="262" s="13" customFormat="1">
      <c r="A262" s="13"/>
      <c r="B262" s="232"/>
      <c r="C262" s="233"/>
      <c r="D262" s="234" t="s">
        <v>148</v>
      </c>
      <c r="E262" s="235" t="s">
        <v>1</v>
      </c>
      <c r="F262" s="236" t="s">
        <v>1241</v>
      </c>
      <c r="G262" s="233"/>
      <c r="H262" s="235" t="s">
        <v>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148</v>
      </c>
      <c r="AU262" s="242" t="s">
        <v>83</v>
      </c>
      <c r="AV262" s="13" t="s">
        <v>81</v>
      </c>
      <c r="AW262" s="13" t="s">
        <v>30</v>
      </c>
      <c r="AX262" s="13" t="s">
        <v>73</v>
      </c>
      <c r="AY262" s="242" t="s">
        <v>139</v>
      </c>
    </row>
    <row r="263" s="14" customFormat="1">
      <c r="A263" s="14"/>
      <c r="B263" s="243"/>
      <c r="C263" s="244"/>
      <c r="D263" s="234" t="s">
        <v>148</v>
      </c>
      <c r="E263" s="245" t="s">
        <v>1</v>
      </c>
      <c r="F263" s="246" t="s">
        <v>302</v>
      </c>
      <c r="G263" s="244"/>
      <c r="H263" s="247">
        <v>14.4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148</v>
      </c>
      <c r="AU263" s="253" t="s">
        <v>83</v>
      </c>
      <c r="AV263" s="14" t="s">
        <v>83</v>
      </c>
      <c r="AW263" s="14" t="s">
        <v>30</v>
      </c>
      <c r="AX263" s="14" t="s">
        <v>73</v>
      </c>
      <c r="AY263" s="253" t="s">
        <v>139</v>
      </c>
    </row>
    <row r="264" s="15" customFormat="1">
      <c r="A264" s="15"/>
      <c r="B264" s="254"/>
      <c r="C264" s="255"/>
      <c r="D264" s="234" t="s">
        <v>148</v>
      </c>
      <c r="E264" s="256" t="s">
        <v>1</v>
      </c>
      <c r="F264" s="257" t="s">
        <v>153</v>
      </c>
      <c r="G264" s="255"/>
      <c r="H264" s="258">
        <v>14.4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4" t="s">
        <v>148</v>
      </c>
      <c r="AU264" s="264" t="s">
        <v>83</v>
      </c>
      <c r="AV264" s="15" t="s">
        <v>147</v>
      </c>
      <c r="AW264" s="15" t="s">
        <v>30</v>
      </c>
      <c r="AX264" s="15" t="s">
        <v>81</v>
      </c>
      <c r="AY264" s="264" t="s">
        <v>139</v>
      </c>
    </row>
    <row r="265" s="2" customFormat="1" ht="37.8" customHeight="1">
      <c r="A265" s="38"/>
      <c r="B265" s="39"/>
      <c r="C265" s="219" t="s">
        <v>254</v>
      </c>
      <c r="D265" s="219" t="s">
        <v>142</v>
      </c>
      <c r="E265" s="220" t="s">
        <v>304</v>
      </c>
      <c r="F265" s="221" t="s">
        <v>305</v>
      </c>
      <c r="G265" s="222" t="s">
        <v>167</v>
      </c>
      <c r="H265" s="223">
        <v>11.199999999999999</v>
      </c>
      <c r="I265" s="224"/>
      <c r="J265" s="225">
        <f>ROUND(I265*H265,2)</f>
        <v>0</v>
      </c>
      <c r="K265" s="221" t="s">
        <v>146</v>
      </c>
      <c r="L265" s="44"/>
      <c r="M265" s="226" t="s">
        <v>1</v>
      </c>
      <c r="N265" s="227" t="s">
        <v>40</v>
      </c>
      <c r="O265" s="92"/>
      <c r="P265" s="228">
        <f>O265*H265</f>
        <v>0</v>
      </c>
      <c r="Q265" s="228">
        <v>0.023619999999999999</v>
      </c>
      <c r="R265" s="228">
        <f>Q265*H265</f>
        <v>0.26454399999999995</v>
      </c>
      <c r="S265" s="228">
        <v>0</v>
      </c>
      <c r="T265" s="229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0" t="s">
        <v>147</v>
      </c>
      <c r="AT265" s="230" t="s">
        <v>142</v>
      </c>
      <c r="AU265" s="230" t="s">
        <v>83</v>
      </c>
      <c r="AY265" s="17" t="s">
        <v>139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7" t="s">
        <v>147</v>
      </c>
      <c r="BK265" s="231">
        <f>ROUND(I265*H265,2)</f>
        <v>0</v>
      </c>
      <c r="BL265" s="17" t="s">
        <v>147</v>
      </c>
      <c r="BM265" s="230" t="s">
        <v>360</v>
      </c>
    </row>
    <row r="266" s="13" customFormat="1">
      <c r="A266" s="13"/>
      <c r="B266" s="232"/>
      <c r="C266" s="233"/>
      <c r="D266" s="234" t="s">
        <v>148</v>
      </c>
      <c r="E266" s="235" t="s">
        <v>1</v>
      </c>
      <c r="F266" s="236" t="s">
        <v>1241</v>
      </c>
      <c r="G266" s="233"/>
      <c r="H266" s="235" t="s">
        <v>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148</v>
      </c>
      <c r="AU266" s="242" t="s">
        <v>83</v>
      </c>
      <c r="AV266" s="13" t="s">
        <v>81</v>
      </c>
      <c r="AW266" s="13" t="s">
        <v>30</v>
      </c>
      <c r="AX266" s="13" t="s">
        <v>73</v>
      </c>
      <c r="AY266" s="242" t="s">
        <v>139</v>
      </c>
    </row>
    <row r="267" s="14" customFormat="1">
      <c r="A267" s="14"/>
      <c r="B267" s="243"/>
      <c r="C267" s="244"/>
      <c r="D267" s="234" t="s">
        <v>148</v>
      </c>
      <c r="E267" s="245" t="s">
        <v>1</v>
      </c>
      <c r="F267" s="246" t="s">
        <v>308</v>
      </c>
      <c r="G267" s="244"/>
      <c r="H267" s="247">
        <v>11.199999999999999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148</v>
      </c>
      <c r="AU267" s="253" t="s">
        <v>83</v>
      </c>
      <c r="AV267" s="14" t="s">
        <v>83</v>
      </c>
      <c r="AW267" s="14" t="s">
        <v>30</v>
      </c>
      <c r="AX267" s="14" t="s">
        <v>73</v>
      </c>
      <c r="AY267" s="253" t="s">
        <v>139</v>
      </c>
    </row>
    <row r="268" s="15" customFormat="1">
      <c r="A268" s="15"/>
      <c r="B268" s="254"/>
      <c r="C268" s="255"/>
      <c r="D268" s="234" t="s">
        <v>148</v>
      </c>
      <c r="E268" s="256" t="s">
        <v>1</v>
      </c>
      <c r="F268" s="257" t="s">
        <v>153</v>
      </c>
      <c r="G268" s="255"/>
      <c r="H268" s="258">
        <v>11.199999999999999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4" t="s">
        <v>148</v>
      </c>
      <c r="AU268" s="264" t="s">
        <v>83</v>
      </c>
      <c r="AV268" s="15" t="s">
        <v>147</v>
      </c>
      <c r="AW268" s="15" t="s">
        <v>30</v>
      </c>
      <c r="AX268" s="15" t="s">
        <v>81</v>
      </c>
      <c r="AY268" s="264" t="s">
        <v>139</v>
      </c>
    </row>
    <row r="269" s="2" customFormat="1" ht="37.8" customHeight="1">
      <c r="A269" s="38"/>
      <c r="B269" s="39"/>
      <c r="C269" s="219" t="s">
        <v>361</v>
      </c>
      <c r="D269" s="219" t="s">
        <v>142</v>
      </c>
      <c r="E269" s="220" t="s">
        <v>304</v>
      </c>
      <c r="F269" s="221" t="s">
        <v>305</v>
      </c>
      <c r="G269" s="222" t="s">
        <v>167</v>
      </c>
      <c r="H269" s="223">
        <v>11.199999999999999</v>
      </c>
      <c r="I269" s="224"/>
      <c r="J269" s="225">
        <f>ROUND(I269*H269,2)</f>
        <v>0</v>
      </c>
      <c r="K269" s="221" t="s">
        <v>146</v>
      </c>
      <c r="L269" s="44"/>
      <c r="M269" s="226" t="s">
        <v>1</v>
      </c>
      <c r="N269" s="227" t="s">
        <v>40</v>
      </c>
      <c r="O269" s="92"/>
      <c r="P269" s="228">
        <f>O269*H269</f>
        <v>0</v>
      </c>
      <c r="Q269" s="228">
        <v>0.023619999999999999</v>
      </c>
      <c r="R269" s="228">
        <f>Q269*H269</f>
        <v>0.26454399999999995</v>
      </c>
      <c r="S269" s="228">
        <v>0</v>
      </c>
      <c r="T269" s="22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0" t="s">
        <v>147</v>
      </c>
      <c r="AT269" s="230" t="s">
        <v>142</v>
      </c>
      <c r="AU269" s="230" t="s">
        <v>83</v>
      </c>
      <c r="AY269" s="17" t="s">
        <v>139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7" t="s">
        <v>147</v>
      </c>
      <c r="BK269" s="231">
        <f>ROUND(I269*H269,2)</f>
        <v>0</v>
      </c>
      <c r="BL269" s="17" t="s">
        <v>147</v>
      </c>
      <c r="BM269" s="230" t="s">
        <v>364</v>
      </c>
    </row>
    <row r="270" s="13" customFormat="1">
      <c r="A270" s="13"/>
      <c r="B270" s="232"/>
      <c r="C270" s="233"/>
      <c r="D270" s="234" t="s">
        <v>148</v>
      </c>
      <c r="E270" s="235" t="s">
        <v>1</v>
      </c>
      <c r="F270" s="236" t="s">
        <v>1242</v>
      </c>
      <c r="G270" s="233"/>
      <c r="H270" s="235" t="s">
        <v>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148</v>
      </c>
      <c r="AU270" s="242" t="s">
        <v>83</v>
      </c>
      <c r="AV270" s="13" t="s">
        <v>81</v>
      </c>
      <c r="AW270" s="13" t="s">
        <v>30</v>
      </c>
      <c r="AX270" s="13" t="s">
        <v>73</v>
      </c>
      <c r="AY270" s="242" t="s">
        <v>139</v>
      </c>
    </row>
    <row r="271" s="14" customFormat="1">
      <c r="A271" s="14"/>
      <c r="B271" s="243"/>
      <c r="C271" s="244"/>
      <c r="D271" s="234" t="s">
        <v>148</v>
      </c>
      <c r="E271" s="245" t="s">
        <v>1</v>
      </c>
      <c r="F271" s="246" t="s">
        <v>308</v>
      </c>
      <c r="G271" s="244"/>
      <c r="H271" s="247">
        <v>11.199999999999999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148</v>
      </c>
      <c r="AU271" s="253" t="s">
        <v>83</v>
      </c>
      <c r="AV271" s="14" t="s">
        <v>83</v>
      </c>
      <c r="AW271" s="14" t="s">
        <v>30</v>
      </c>
      <c r="AX271" s="14" t="s">
        <v>73</v>
      </c>
      <c r="AY271" s="253" t="s">
        <v>139</v>
      </c>
    </row>
    <row r="272" s="15" customFormat="1">
      <c r="A272" s="15"/>
      <c r="B272" s="254"/>
      <c r="C272" s="255"/>
      <c r="D272" s="234" t="s">
        <v>148</v>
      </c>
      <c r="E272" s="256" t="s">
        <v>1</v>
      </c>
      <c r="F272" s="257" t="s">
        <v>153</v>
      </c>
      <c r="G272" s="255"/>
      <c r="H272" s="258">
        <v>11.199999999999999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148</v>
      </c>
      <c r="AU272" s="264" t="s">
        <v>83</v>
      </c>
      <c r="AV272" s="15" t="s">
        <v>147</v>
      </c>
      <c r="AW272" s="15" t="s">
        <v>30</v>
      </c>
      <c r="AX272" s="15" t="s">
        <v>81</v>
      </c>
      <c r="AY272" s="264" t="s">
        <v>139</v>
      </c>
    </row>
    <row r="273" s="2" customFormat="1" ht="24.15" customHeight="1">
      <c r="A273" s="38"/>
      <c r="B273" s="39"/>
      <c r="C273" s="219" t="s">
        <v>257</v>
      </c>
      <c r="D273" s="219" t="s">
        <v>142</v>
      </c>
      <c r="E273" s="220" t="s">
        <v>309</v>
      </c>
      <c r="F273" s="221" t="s">
        <v>310</v>
      </c>
      <c r="G273" s="222" t="s">
        <v>173</v>
      </c>
      <c r="H273" s="223">
        <v>103.40000000000001</v>
      </c>
      <c r="I273" s="224"/>
      <c r="J273" s="225">
        <f>ROUND(I273*H273,2)</f>
        <v>0</v>
      </c>
      <c r="K273" s="221" t="s">
        <v>146</v>
      </c>
      <c r="L273" s="44"/>
      <c r="M273" s="226" t="s">
        <v>1</v>
      </c>
      <c r="N273" s="227" t="s">
        <v>40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0.01</v>
      </c>
      <c r="T273" s="229">
        <f>S273*H273</f>
        <v>1.034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0" t="s">
        <v>147</v>
      </c>
      <c r="AT273" s="230" t="s">
        <v>142</v>
      </c>
      <c r="AU273" s="230" t="s">
        <v>83</v>
      </c>
      <c r="AY273" s="17" t="s">
        <v>139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7" t="s">
        <v>147</v>
      </c>
      <c r="BK273" s="231">
        <f>ROUND(I273*H273,2)</f>
        <v>0</v>
      </c>
      <c r="BL273" s="17" t="s">
        <v>147</v>
      </c>
      <c r="BM273" s="230" t="s">
        <v>557</v>
      </c>
    </row>
    <row r="274" s="13" customFormat="1">
      <c r="A274" s="13"/>
      <c r="B274" s="232"/>
      <c r="C274" s="233"/>
      <c r="D274" s="234" t="s">
        <v>148</v>
      </c>
      <c r="E274" s="235" t="s">
        <v>1</v>
      </c>
      <c r="F274" s="236" t="s">
        <v>1194</v>
      </c>
      <c r="G274" s="233"/>
      <c r="H274" s="235" t="s">
        <v>1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148</v>
      </c>
      <c r="AU274" s="242" t="s">
        <v>83</v>
      </c>
      <c r="AV274" s="13" t="s">
        <v>81</v>
      </c>
      <c r="AW274" s="13" t="s">
        <v>30</v>
      </c>
      <c r="AX274" s="13" t="s">
        <v>73</v>
      </c>
      <c r="AY274" s="242" t="s">
        <v>139</v>
      </c>
    </row>
    <row r="275" s="14" customFormat="1">
      <c r="A275" s="14"/>
      <c r="B275" s="243"/>
      <c r="C275" s="244"/>
      <c r="D275" s="234" t="s">
        <v>148</v>
      </c>
      <c r="E275" s="245" t="s">
        <v>1</v>
      </c>
      <c r="F275" s="246" t="s">
        <v>1195</v>
      </c>
      <c r="G275" s="244"/>
      <c r="H275" s="247">
        <v>103.40000000000001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148</v>
      </c>
      <c r="AU275" s="253" t="s">
        <v>83</v>
      </c>
      <c r="AV275" s="14" t="s">
        <v>83</v>
      </c>
      <c r="AW275" s="14" t="s">
        <v>30</v>
      </c>
      <c r="AX275" s="14" t="s">
        <v>73</v>
      </c>
      <c r="AY275" s="253" t="s">
        <v>139</v>
      </c>
    </row>
    <row r="276" s="15" customFormat="1">
      <c r="A276" s="15"/>
      <c r="B276" s="254"/>
      <c r="C276" s="255"/>
      <c r="D276" s="234" t="s">
        <v>148</v>
      </c>
      <c r="E276" s="256" t="s">
        <v>1</v>
      </c>
      <c r="F276" s="257" t="s">
        <v>153</v>
      </c>
      <c r="G276" s="255"/>
      <c r="H276" s="258">
        <v>103.40000000000001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4" t="s">
        <v>148</v>
      </c>
      <c r="AU276" s="264" t="s">
        <v>83</v>
      </c>
      <c r="AV276" s="15" t="s">
        <v>147</v>
      </c>
      <c r="AW276" s="15" t="s">
        <v>30</v>
      </c>
      <c r="AX276" s="15" t="s">
        <v>81</v>
      </c>
      <c r="AY276" s="264" t="s">
        <v>139</v>
      </c>
    </row>
    <row r="277" s="2" customFormat="1" ht="37.8" customHeight="1">
      <c r="A277" s="38"/>
      <c r="B277" s="39"/>
      <c r="C277" s="219" t="s">
        <v>370</v>
      </c>
      <c r="D277" s="219" t="s">
        <v>142</v>
      </c>
      <c r="E277" s="220" t="s">
        <v>313</v>
      </c>
      <c r="F277" s="221" t="s">
        <v>314</v>
      </c>
      <c r="G277" s="222" t="s">
        <v>173</v>
      </c>
      <c r="H277" s="223">
        <v>199.91999999999999</v>
      </c>
      <c r="I277" s="224"/>
      <c r="J277" s="225">
        <f>ROUND(I277*H277,2)</f>
        <v>0</v>
      </c>
      <c r="K277" s="221" t="s">
        <v>146</v>
      </c>
      <c r="L277" s="44"/>
      <c r="M277" s="226" t="s">
        <v>1</v>
      </c>
      <c r="N277" s="227" t="s">
        <v>40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0.02</v>
      </c>
      <c r="T277" s="229">
        <f>S277*H277</f>
        <v>3.9983999999999997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0" t="s">
        <v>147</v>
      </c>
      <c r="AT277" s="230" t="s">
        <v>142</v>
      </c>
      <c r="AU277" s="230" t="s">
        <v>83</v>
      </c>
      <c r="AY277" s="17" t="s">
        <v>139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7" t="s">
        <v>147</v>
      </c>
      <c r="BK277" s="231">
        <f>ROUND(I277*H277,2)</f>
        <v>0</v>
      </c>
      <c r="BL277" s="17" t="s">
        <v>147</v>
      </c>
      <c r="BM277" s="230" t="s">
        <v>374</v>
      </c>
    </row>
    <row r="278" s="13" customFormat="1">
      <c r="A278" s="13"/>
      <c r="B278" s="232"/>
      <c r="C278" s="233"/>
      <c r="D278" s="234" t="s">
        <v>148</v>
      </c>
      <c r="E278" s="235" t="s">
        <v>1</v>
      </c>
      <c r="F278" s="236" t="s">
        <v>1196</v>
      </c>
      <c r="G278" s="233"/>
      <c r="H278" s="235" t="s">
        <v>1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148</v>
      </c>
      <c r="AU278" s="242" t="s">
        <v>83</v>
      </c>
      <c r="AV278" s="13" t="s">
        <v>81</v>
      </c>
      <c r="AW278" s="13" t="s">
        <v>30</v>
      </c>
      <c r="AX278" s="13" t="s">
        <v>73</v>
      </c>
      <c r="AY278" s="242" t="s">
        <v>139</v>
      </c>
    </row>
    <row r="279" s="14" customFormat="1">
      <c r="A279" s="14"/>
      <c r="B279" s="243"/>
      <c r="C279" s="244"/>
      <c r="D279" s="234" t="s">
        <v>148</v>
      </c>
      <c r="E279" s="245" t="s">
        <v>1</v>
      </c>
      <c r="F279" s="246" t="s">
        <v>1197</v>
      </c>
      <c r="G279" s="244"/>
      <c r="H279" s="247">
        <v>56.488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148</v>
      </c>
      <c r="AU279" s="253" t="s">
        <v>83</v>
      </c>
      <c r="AV279" s="14" t="s">
        <v>83</v>
      </c>
      <c r="AW279" s="14" t="s">
        <v>30</v>
      </c>
      <c r="AX279" s="14" t="s">
        <v>73</v>
      </c>
      <c r="AY279" s="253" t="s">
        <v>139</v>
      </c>
    </row>
    <row r="280" s="14" customFormat="1">
      <c r="A280" s="14"/>
      <c r="B280" s="243"/>
      <c r="C280" s="244"/>
      <c r="D280" s="234" t="s">
        <v>148</v>
      </c>
      <c r="E280" s="245" t="s">
        <v>1</v>
      </c>
      <c r="F280" s="246" t="s">
        <v>1198</v>
      </c>
      <c r="G280" s="244"/>
      <c r="H280" s="247">
        <v>47.060000000000002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148</v>
      </c>
      <c r="AU280" s="253" t="s">
        <v>83</v>
      </c>
      <c r="AV280" s="14" t="s">
        <v>83</v>
      </c>
      <c r="AW280" s="14" t="s">
        <v>30</v>
      </c>
      <c r="AX280" s="14" t="s">
        <v>73</v>
      </c>
      <c r="AY280" s="253" t="s">
        <v>139</v>
      </c>
    </row>
    <row r="281" s="14" customFormat="1">
      <c r="A281" s="14"/>
      <c r="B281" s="243"/>
      <c r="C281" s="244"/>
      <c r="D281" s="234" t="s">
        <v>148</v>
      </c>
      <c r="E281" s="245" t="s">
        <v>1</v>
      </c>
      <c r="F281" s="246" t="s">
        <v>1199</v>
      </c>
      <c r="G281" s="244"/>
      <c r="H281" s="247">
        <v>48.671999999999997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148</v>
      </c>
      <c r="AU281" s="253" t="s">
        <v>83</v>
      </c>
      <c r="AV281" s="14" t="s">
        <v>83</v>
      </c>
      <c r="AW281" s="14" t="s">
        <v>30</v>
      </c>
      <c r="AX281" s="14" t="s">
        <v>73</v>
      </c>
      <c r="AY281" s="253" t="s">
        <v>139</v>
      </c>
    </row>
    <row r="282" s="14" customFormat="1">
      <c r="A282" s="14"/>
      <c r="B282" s="243"/>
      <c r="C282" s="244"/>
      <c r="D282" s="234" t="s">
        <v>148</v>
      </c>
      <c r="E282" s="245" t="s">
        <v>1</v>
      </c>
      <c r="F282" s="246" t="s">
        <v>1200</v>
      </c>
      <c r="G282" s="244"/>
      <c r="H282" s="247">
        <v>47.700000000000003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148</v>
      </c>
      <c r="AU282" s="253" t="s">
        <v>83</v>
      </c>
      <c r="AV282" s="14" t="s">
        <v>83</v>
      </c>
      <c r="AW282" s="14" t="s">
        <v>30</v>
      </c>
      <c r="AX282" s="14" t="s">
        <v>73</v>
      </c>
      <c r="AY282" s="253" t="s">
        <v>139</v>
      </c>
    </row>
    <row r="283" s="15" customFormat="1">
      <c r="A283" s="15"/>
      <c r="B283" s="254"/>
      <c r="C283" s="255"/>
      <c r="D283" s="234" t="s">
        <v>148</v>
      </c>
      <c r="E283" s="256" t="s">
        <v>1</v>
      </c>
      <c r="F283" s="257" t="s">
        <v>153</v>
      </c>
      <c r="G283" s="255"/>
      <c r="H283" s="258">
        <v>199.92000000000002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4" t="s">
        <v>148</v>
      </c>
      <c r="AU283" s="264" t="s">
        <v>83</v>
      </c>
      <c r="AV283" s="15" t="s">
        <v>147</v>
      </c>
      <c r="AW283" s="15" t="s">
        <v>30</v>
      </c>
      <c r="AX283" s="15" t="s">
        <v>81</v>
      </c>
      <c r="AY283" s="264" t="s">
        <v>139</v>
      </c>
    </row>
    <row r="284" s="2" customFormat="1" ht="37.8" customHeight="1">
      <c r="A284" s="38"/>
      <c r="B284" s="39"/>
      <c r="C284" s="219" t="s">
        <v>262</v>
      </c>
      <c r="D284" s="219" t="s">
        <v>142</v>
      </c>
      <c r="E284" s="220" t="s">
        <v>316</v>
      </c>
      <c r="F284" s="221" t="s">
        <v>317</v>
      </c>
      <c r="G284" s="222" t="s">
        <v>173</v>
      </c>
      <c r="H284" s="223">
        <v>151.97999999999999</v>
      </c>
      <c r="I284" s="224"/>
      <c r="J284" s="225">
        <f>ROUND(I284*H284,2)</f>
        <v>0</v>
      </c>
      <c r="K284" s="221" t="s">
        <v>146</v>
      </c>
      <c r="L284" s="44"/>
      <c r="M284" s="226" t="s">
        <v>1</v>
      </c>
      <c r="N284" s="227" t="s">
        <v>40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0.016</v>
      </c>
      <c r="T284" s="229">
        <f>S284*H284</f>
        <v>2.4316800000000001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0" t="s">
        <v>147</v>
      </c>
      <c r="AT284" s="230" t="s">
        <v>142</v>
      </c>
      <c r="AU284" s="230" t="s">
        <v>83</v>
      </c>
      <c r="AY284" s="17" t="s">
        <v>139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7" t="s">
        <v>147</v>
      </c>
      <c r="BK284" s="231">
        <f>ROUND(I284*H284,2)</f>
        <v>0</v>
      </c>
      <c r="BL284" s="17" t="s">
        <v>147</v>
      </c>
      <c r="BM284" s="230" t="s">
        <v>377</v>
      </c>
    </row>
    <row r="285" s="2" customFormat="1" ht="37.8" customHeight="1">
      <c r="A285" s="38"/>
      <c r="B285" s="39"/>
      <c r="C285" s="219" t="s">
        <v>378</v>
      </c>
      <c r="D285" s="219" t="s">
        <v>142</v>
      </c>
      <c r="E285" s="220" t="s">
        <v>316</v>
      </c>
      <c r="F285" s="221" t="s">
        <v>317</v>
      </c>
      <c r="G285" s="222" t="s">
        <v>173</v>
      </c>
      <c r="H285" s="223">
        <v>151.97999999999999</v>
      </c>
      <c r="I285" s="224"/>
      <c r="J285" s="225">
        <f>ROUND(I285*H285,2)</f>
        <v>0</v>
      </c>
      <c r="K285" s="221" t="s">
        <v>146</v>
      </c>
      <c r="L285" s="44"/>
      <c r="M285" s="226" t="s">
        <v>1</v>
      </c>
      <c r="N285" s="227" t="s">
        <v>40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0.016</v>
      </c>
      <c r="T285" s="229">
        <f>S285*H285</f>
        <v>2.4316800000000001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0" t="s">
        <v>147</v>
      </c>
      <c r="AT285" s="230" t="s">
        <v>142</v>
      </c>
      <c r="AU285" s="230" t="s">
        <v>83</v>
      </c>
      <c r="AY285" s="17" t="s">
        <v>139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147</v>
      </c>
      <c r="BK285" s="231">
        <f>ROUND(I285*H285,2)</f>
        <v>0</v>
      </c>
      <c r="BL285" s="17" t="s">
        <v>147</v>
      </c>
      <c r="BM285" s="230" t="s">
        <v>381</v>
      </c>
    </row>
    <row r="286" s="12" customFormat="1" ht="22.8" customHeight="1">
      <c r="A286" s="12"/>
      <c r="B286" s="203"/>
      <c r="C286" s="204"/>
      <c r="D286" s="205" t="s">
        <v>72</v>
      </c>
      <c r="E286" s="217" t="s">
        <v>323</v>
      </c>
      <c r="F286" s="217" t="s">
        <v>324</v>
      </c>
      <c r="G286" s="204"/>
      <c r="H286" s="204"/>
      <c r="I286" s="207"/>
      <c r="J286" s="218">
        <f>BK286</f>
        <v>0</v>
      </c>
      <c r="K286" s="204"/>
      <c r="L286" s="209"/>
      <c r="M286" s="210"/>
      <c r="N286" s="211"/>
      <c r="O286" s="211"/>
      <c r="P286" s="212">
        <f>SUM(P287:P293)</f>
        <v>0</v>
      </c>
      <c r="Q286" s="211"/>
      <c r="R286" s="212">
        <f>SUM(R287:R293)</f>
        <v>0</v>
      </c>
      <c r="S286" s="211"/>
      <c r="T286" s="213">
        <f>SUM(T287:T293)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81</v>
      </c>
      <c r="AT286" s="215" t="s">
        <v>72</v>
      </c>
      <c r="AU286" s="215" t="s">
        <v>81</v>
      </c>
      <c r="AY286" s="214" t="s">
        <v>139</v>
      </c>
      <c r="BK286" s="216">
        <f>SUM(BK287:BK293)</f>
        <v>0</v>
      </c>
    </row>
    <row r="287" s="2" customFormat="1" ht="24.15" customHeight="1">
      <c r="A287" s="38"/>
      <c r="B287" s="39"/>
      <c r="C287" s="219" t="s">
        <v>267</v>
      </c>
      <c r="D287" s="219" t="s">
        <v>142</v>
      </c>
      <c r="E287" s="220" t="s">
        <v>325</v>
      </c>
      <c r="F287" s="221" t="s">
        <v>326</v>
      </c>
      <c r="G287" s="222" t="s">
        <v>162</v>
      </c>
      <c r="H287" s="223">
        <v>37.100000000000001</v>
      </c>
      <c r="I287" s="224"/>
      <c r="J287" s="225">
        <f>ROUND(I287*H287,2)</f>
        <v>0</v>
      </c>
      <c r="K287" s="221" t="s">
        <v>146</v>
      </c>
      <c r="L287" s="44"/>
      <c r="M287" s="226" t="s">
        <v>1</v>
      </c>
      <c r="N287" s="227" t="s">
        <v>40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0" t="s">
        <v>147</v>
      </c>
      <c r="AT287" s="230" t="s">
        <v>142</v>
      </c>
      <c r="AU287" s="230" t="s">
        <v>83</v>
      </c>
      <c r="AY287" s="17" t="s">
        <v>139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147</v>
      </c>
      <c r="BK287" s="231">
        <f>ROUND(I287*H287,2)</f>
        <v>0</v>
      </c>
      <c r="BL287" s="17" t="s">
        <v>147</v>
      </c>
      <c r="BM287" s="230" t="s">
        <v>384</v>
      </c>
    </row>
    <row r="288" s="2" customFormat="1" ht="37.8" customHeight="1">
      <c r="A288" s="38"/>
      <c r="B288" s="39"/>
      <c r="C288" s="219" t="s">
        <v>385</v>
      </c>
      <c r="D288" s="219" t="s">
        <v>142</v>
      </c>
      <c r="E288" s="220" t="s">
        <v>329</v>
      </c>
      <c r="F288" s="221" t="s">
        <v>330</v>
      </c>
      <c r="G288" s="222" t="s">
        <v>162</v>
      </c>
      <c r="H288" s="223">
        <v>37.100000000000001</v>
      </c>
      <c r="I288" s="224"/>
      <c r="J288" s="225">
        <f>ROUND(I288*H288,2)</f>
        <v>0</v>
      </c>
      <c r="K288" s="221" t="s">
        <v>146</v>
      </c>
      <c r="L288" s="44"/>
      <c r="M288" s="226" t="s">
        <v>1</v>
      </c>
      <c r="N288" s="227" t="s">
        <v>40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0" t="s">
        <v>147</v>
      </c>
      <c r="AT288" s="230" t="s">
        <v>142</v>
      </c>
      <c r="AU288" s="230" t="s">
        <v>83</v>
      </c>
      <c r="AY288" s="17" t="s">
        <v>139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7" t="s">
        <v>147</v>
      </c>
      <c r="BK288" s="231">
        <f>ROUND(I288*H288,2)</f>
        <v>0</v>
      </c>
      <c r="BL288" s="17" t="s">
        <v>147</v>
      </c>
      <c r="BM288" s="230" t="s">
        <v>388</v>
      </c>
    </row>
    <row r="289" s="2" customFormat="1" ht="24.15" customHeight="1">
      <c r="A289" s="38"/>
      <c r="B289" s="39"/>
      <c r="C289" s="219" t="s">
        <v>271</v>
      </c>
      <c r="D289" s="219" t="s">
        <v>142</v>
      </c>
      <c r="E289" s="220" t="s">
        <v>332</v>
      </c>
      <c r="F289" s="221" t="s">
        <v>333</v>
      </c>
      <c r="G289" s="222" t="s">
        <v>162</v>
      </c>
      <c r="H289" s="223">
        <v>37.100000000000001</v>
      </c>
      <c r="I289" s="224"/>
      <c r="J289" s="225">
        <f>ROUND(I289*H289,2)</f>
        <v>0</v>
      </c>
      <c r="K289" s="221" t="s">
        <v>146</v>
      </c>
      <c r="L289" s="44"/>
      <c r="M289" s="226" t="s">
        <v>1</v>
      </c>
      <c r="N289" s="227" t="s">
        <v>40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0" t="s">
        <v>147</v>
      </c>
      <c r="AT289" s="230" t="s">
        <v>142</v>
      </c>
      <c r="AU289" s="230" t="s">
        <v>83</v>
      </c>
      <c r="AY289" s="17" t="s">
        <v>139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147</v>
      </c>
      <c r="BK289" s="231">
        <f>ROUND(I289*H289,2)</f>
        <v>0</v>
      </c>
      <c r="BL289" s="17" t="s">
        <v>147</v>
      </c>
      <c r="BM289" s="230" t="s">
        <v>391</v>
      </c>
    </row>
    <row r="290" s="2" customFormat="1" ht="37.8" customHeight="1">
      <c r="A290" s="38"/>
      <c r="B290" s="39"/>
      <c r="C290" s="219" t="s">
        <v>392</v>
      </c>
      <c r="D290" s="219" t="s">
        <v>142</v>
      </c>
      <c r="E290" s="220" t="s">
        <v>336</v>
      </c>
      <c r="F290" s="221" t="s">
        <v>337</v>
      </c>
      <c r="G290" s="222" t="s">
        <v>162</v>
      </c>
      <c r="H290" s="223">
        <v>333.89999999999998</v>
      </c>
      <c r="I290" s="224"/>
      <c r="J290" s="225">
        <f>ROUND(I290*H290,2)</f>
        <v>0</v>
      </c>
      <c r="K290" s="221" t="s">
        <v>146</v>
      </c>
      <c r="L290" s="44"/>
      <c r="M290" s="226" t="s">
        <v>1</v>
      </c>
      <c r="N290" s="227" t="s">
        <v>40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0" t="s">
        <v>147</v>
      </c>
      <c r="AT290" s="230" t="s">
        <v>142</v>
      </c>
      <c r="AU290" s="230" t="s">
        <v>83</v>
      </c>
      <c r="AY290" s="17" t="s">
        <v>139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7" t="s">
        <v>147</v>
      </c>
      <c r="BK290" s="231">
        <f>ROUND(I290*H290,2)</f>
        <v>0</v>
      </c>
      <c r="BL290" s="17" t="s">
        <v>147</v>
      </c>
      <c r="BM290" s="230" t="s">
        <v>395</v>
      </c>
    </row>
    <row r="291" s="14" customFormat="1">
      <c r="A291" s="14"/>
      <c r="B291" s="243"/>
      <c r="C291" s="244"/>
      <c r="D291" s="234" t="s">
        <v>148</v>
      </c>
      <c r="E291" s="245" t="s">
        <v>1</v>
      </c>
      <c r="F291" s="246" t="s">
        <v>1243</v>
      </c>
      <c r="G291" s="244"/>
      <c r="H291" s="247">
        <v>333.89999999999998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148</v>
      </c>
      <c r="AU291" s="253" t="s">
        <v>83</v>
      </c>
      <c r="AV291" s="14" t="s">
        <v>83</v>
      </c>
      <c r="AW291" s="14" t="s">
        <v>30</v>
      </c>
      <c r="AX291" s="14" t="s">
        <v>73</v>
      </c>
      <c r="AY291" s="253" t="s">
        <v>139</v>
      </c>
    </row>
    <row r="292" s="15" customFormat="1">
      <c r="A292" s="15"/>
      <c r="B292" s="254"/>
      <c r="C292" s="255"/>
      <c r="D292" s="234" t="s">
        <v>148</v>
      </c>
      <c r="E292" s="256" t="s">
        <v>1</v>
      </c>
      <c r="F292" s="257" t="s">
        <v>153</v>
      </c>
      <c r="G292" s="255"/>
      <c r="H292" s="258">
        <v>333.89999999999998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4" t="s">
        <v>148</v>
      </c>
      <c r="AU292" s="264" t="s">
        <v>83</v>
      </c>
      <c r="AV292" s="15" t="s">
        <v>147</v>
      </c>
      <c r="AW292" s="15" t="s">
        <v>30</v>
      </c>
      <c r="AX292" s="15" t="s">
        <v>81</v>
      </c>
      <c r="AY292" s="264" t="s">
        <v>139</v>
      </c>
    </row>
    <row r="293" s="2" customFormat="1" ht="37.8" customHeight="1">
      <c r="A293" s="38"/>
      <c r="B293" s="39"/>
      <c r="C293" s="219" t="s">
        <v>276</v>
      </c>
      <c r="D293" s="219" t="s">
        <v>142</v>
      </c>
      <c r="E293" s="220" t="s">
        <v>340</v>
      </c>
      <c r="F293" s="221" t="s">
        <v>341</v>
      </c>
      <c r="G293" s="222" t="s">
        <v>162</v>
      </c>
      <c r="H293" s="223">
        <v>37.100000000000001</v>
      </c>
      <c r="I293" s="224"/>
      <c r="J293" s="225">
        <f>ROUND(I293*H293,2)</f>
        <v>0</v>
      </c>
      <c r="K293" s="221" t="s">
        <v>146</v>
      </c>
      <c r="L293" s="44"/>
      <c r="M293" s="226" t="s">
        <v>1</v>
      </c>
      <c r="N293" s="227" t="s">
        <v>40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0" t="s">
        <v>147</v>
      </c>
      <c r="AT293" s="230" t="s">
        <v>142</v>
      </c>
      <c r="AU293" s="230" t="s">
        <v>83</v>
      </c>
      <c r="AY293" s="17" t="s">
        <v>139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7" t="s">
        <v>147</v>
      </c>
      <c r="BK293" s="231">
        <f>ROUND(I293*H293,2)</f>
        <v>0</v>
      </c>
      <c r="BL293" s="17" t="s">
        <v>147</v>
      </c>
      <c r="BM293" s="230" t="s">
        <v>398</v>
      </c>
    </row>
    <row r="294" s="12" customFormat="1" ht="25.92" customHeight="1">
      <c r="A294" s="12"/>
      <c r="B294" s="203"/>
      <c r="C294" s="204"/>
      <c r="D294" s="205" t="s">
        <v>72</v>
      </c>
      <c r="E294" s="206" t="s">
        <v>343</v>
      </c>
      <c r="F294" s="206" t="s">
        <v>344</v>
      </c>
      <c r="G294" s="204"/>
      <c r="H294" s="204"/>
      <c r="I294" s="207"/>
      <c r="J294" s="208">
        <f>BK294</f>
        <v>0</v>
      </c>
      <c r="K294" s="204"/>
      <c r="L294" s="209"/>
      <c r="M294" s="210"/>
      <c r="N294" s="211"/>
      <c r="O294" s="211"/>
      <c r="P294" s="212">
        <f>P295+P306+P312+P320+P328+P337+P354+P356+P375</f>
        <v>0</v>
      </c>
      <c r="Q294" s="211"/>
      <c r="R294" s="212">
        <f>R295+R306+R312+R320+R328+R337+R354+R356+R375</f>
        <v>1.0449499000000002</v>
      </c>
      <c r="S294" s="211"/>
      <c r="T294" s="213">
        <f>T295+T306+T312+T320+T328+T337+T354+T356+T375</f>
        <v>2.0059900000000002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4" t="s">
        <v>83</v>
      </c>
      <c r="AT294" s="215" t="s">
        <v>72</v>
      </c>
      <c r="AU294" s="215" t="s">
        <v>73</v>
      </c>
      <c r="AY294" s="214" t="s">
        <v>139</v>
      </c>
      <c r="BK294" s="216">
        <f>BK295+BK306+BK312+BK320+BK328+BK337+BK354+BK356+BK375</f>
        <v>0</v>
      </c>
    </row>
    <row r="295" s="12" customFormat="1" ht="22.8" customHeight="1">
      <c r="A295" s="12"/>
      <c r="B295" s="203"/>
      <c r="C295" s="204"/>
      <c r="D295" s="205" t="s">
        <v>72</v>
      </c>
      <c r="E295" s="217" t="s">
        <v>1244</v>
      </c>
      <c r="F295" s="217" t="s">
        <v>1245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SUM(P296:P305)</f>
        <v>0</v>
      </c>
      <c r="Q295" s="211"/>
      <c r="R295" s="212">
        <f>SUM(R296:R305)</f>
        <v>0.215838</v>
      </c>
      <c r="S295" s="211"/>
      <c r="T295" s="213">
        <f>SUM(T296:T305)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83</v>
      </c>
      <c r="AT295" s="215" t="s">
        <v>72</v>
      </c>
      <c r="AU295" s="215" t="s">
        <v>81</v>
      </c>
      <c r="AY295" s="214" t="s">
        <v>139</v>
      </c>
      <c r="BK295" s="216">
        <f>SUM(BK296:BK305)</f>
        <v>0</v>
      </c>
    </row>
    <row r="296" s="2" customFormat="1" ht="37.8" customHeight="1">
      <c r="A296" s="38"/>
      <c r="B296" s="39"/>
      <c r="C296" s="219" t="s">
        <v>399</v>
      </c>
      <c r="D296" s="219" t="s">
        <v>142</v>
      </c>
      <c r="E296" s="220" t="s">
        <v>1246</v>
      </c>
      <c r="F296" s="221" t="s">
        <v>1247</v>
      </c>
      <c r="G296" s="222" t="s">
        <v>173</v>
      </c>
      <c r="H296" s="223">
        <v>33.469999999999999</v>
      </c>
      <c r="I296" s="224"/>
      <c r="J296" s="225">
        <f>ROUND(I296*H296,2)</f>
        <v>0</v>
      </c>
      <c r="K296" s="221" t="s">
        <v>146</v>
      </c>
      <c r="L296" s="44"/>
      <c r="M296" s="226" t="s">
        <v>1</v>
      </c>
      <c r="N296" s="227" t="s">
        <v>40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0" t="s">
        <v>185</v>
      </c>
      <c r="AT296" s="230" t="s">
        <v>142</v>
      </c>
      <c r="AU296" s="230" t="s">
        <v>83</v>
      </c>
      <c r="AY296" s="17" t="s">
        <v>139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147</v>
      </c>
      <c r="BK296" s="231">
        <f>ROUND(I296*H296,2)</f>
        <v>0</v>
      </c>
      <c r="BL296" s="17" t="s">
        <v>185</v>
      </c>
      <c r="BM296" s="230" t="s">
        <v>620</v>
      </c>
    </row>
    <row r="297" s="13" customFormat="1">
      <c r="A297" s="13"/>
      <c r="B297" s="232"/>
      <c r="C297" s="233"/>
      <c r="D297" s="234" t="s">
        <v>148</v>
      </c>
      <c r="E297" s="235" t="s">
        <v>1</v>
      </c>
      <c r="F297" s="236" t="s">
        <v>1248</v>
      </c>
      <c r="G297" s="233"/>
      <c r="H297" s="235" t="s">
        <v>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148</v>
      </c>
      <c r="AU297" s="242" t="s">
        <v>83</v>
      </c>
      <c r="AV297" s="13" t="s">
        <v>81</v>
      </c>
      <c r="AW297" s="13" t="s">
        <v>30</v>
      </c>
      <c r="AX297" s="13" t="s">
        <v>73</v>
      </c>
      <c r="AY297" s="242" t="s">
        <v>139</v>
      </c>
    </row>
    <row r="298" s="14" customFormat="1">
      <c r="A298" s="14"/>
      <c r="B298" s="243"/>
      <c r="C298" s="244"/>
      <c r="D298" s="234" t="s">
        <v>148</v>
      </c>
      <c r="E298" s="245" t="s">
        <v>1</v>
      </c>
      <c r="F298" s="246" t="s">
        <v>1249</v>
      </c>
      <c r="G298" s="244"/>
      <c r="H298" s="247">
        <v>33.469999999999999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148</v>
      </c>
      <c r="AU298" s="253" t="s">
        <v>83</v>
      </c>
      <c r="AV298" s="14" t="s">
        <v>83</v>
      </c>
      <c r="AW298" s="14" t="s">
        <v>30</v>
      </c>
      <c r="AX298" s="14" t="s">
        <v>73</v>
      </c>
      <c r="AY298" s="253" t="s">
        <v>139</v>
      </c>
    </row>
    <row r="299" s="15" customFormat="1">
      <c r="A299" s="15"/>
      <c r="B299" s="254"/>
      <c r="C299" s="255"/>
      <c r="D299" s="234" t="s">
        <v>148</v>
      </c>
      <c r="E299" s="256" t="s">
        <v>1</v>
      </c>
      <c r="F299" s="257" t="s">
        <v>153</v>
      </c>
      <c r="G299" s="255"/>
      <c r="H299" s="258">
        <v>33.469999999999999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4" t="s">
        <v>148</v>
      </c>
      <c r="AU299" s="264" t="s">
        <v>83</v>
      </c>
      <c r="AV299" s="15" t="s">
        <v>147</v>
      </c>
      <c r="AW299" s="15" t="s">
        <v>30</v>
      </c>
      <c r="AX299" s="15" t="s">
        <v>81</v>
      </c>
      <c r="AY299" s="264" t="s">
        <v>139</v>
      </c>
    </row>
    <row r="300" s="2" customFormat="1" ht="14.4" customHeight="1">
      <c r="A300" s="38"/>
      <c r="B300" s="39"/>
      <c r="C300" s="265" t="s">
        <v>280</v>
      </c>
      <c r="D300" s="265" t="s">
        <v>227</v>
      </c>
      <c r="E300" s="266" t="s">
        <v>355</v>
      </c>
      <c r="F300" s="267" t="s">
        <v>356</v>
      </c>
      <c r="G300" s="268" t="s">
        <v>162</v>
      </c>
      <c r="H300" s="269">
        <v>0.01</v>
      </c>
      <c r="I300" s="270"/>
      <c r="J300" s="271">
        <f>ROUND(I300*H300,2)</f>
        <v>0</v>
      </c>
      <c r="K300" s="267" t="s">
        <v>146</v>
      </c>
      <c r="L300" s="272"/>
      <c r="M300" s="273" t="s">
        <v>1</v>
      </c>
      <c r="N300" s="274" t="s">
        <v>40</v>
      </c>
      <c r="O300" s="92"/>
      <c r="P300" s="228">
        <f>O300*H300</f>
        <v>0</v>
      </c>
      <c r="Q300" s="228">
        <v>1</v>
      </c>
      <c r="R300" s="228">
        <f>Q300*H300</f>
        <v>0.01</v>
      </c>
      <c r="S300" s="228">
        <v>0</v>
      </c>
      <c r="T300" s="229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0" t="s">
        <v>213</v>
      </c>
      <c r="AT300" s="230" t="s">
        <v>227</v>
      </c>
      <c r="AU300" s="230" t="s">
        <v>83</v>
      </c>
      <c r="AY300" s="17" t="s">
        <v>139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147</v>
      </c>
      <c r="BK300" s="231">
        <f>ROUND(I300*H300,2)</f>
        <v>0</v>
      </c>
      <c r="BL300" s="17" t="s">
        <v>185</v>
      </c>
      <c r="BM300" s="230" t="s">
        <v>628</v>
      </c>
    </row>
    <row r="301" s="14" customFormat="1">
      <c r="A301" s="14"/>
      <c r="B301" s="243"/>
      <c r="C301" s="244"/>
      <c r="D301" s="234" t="s">
        <v>148</v>
      </c>
      <c r="E301" s="245" t="s">
        <v>1</v>
      </c>
      <c r="F301" s="246" t="s">
        <v>1250</v>
      </c>
      <c r="G301" s="244"/>
      <c r="H301" s="247">
        <v>0.01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148</v>
      </c>
      <c r="AU301" s="253" t="s">
        <v>83</v>
      </c>
      <c r="AV301" s="14" t="s">
        <v>83</v>
      </c>
      <c r="AW301" s="14" t="s">
        <v>30</v>
      </c>
      <c r="AX301" s="14" t="s">
        <v>73</v>
      </c>
      <c r="AY301" s="253" t="s">
        <v>139</v>
      </c>
    </row>
    <row r="302" s="15" customFormat="1">
      <c r="A302" s="15"/>
      <c r="B302" s="254"/>
      <c r="C302" s="255"/>
      <c r="D302" s="234" t="s">
        <v>148</v>
      </c>
      <c r="E302" s="256" t="s">
        <v>1</v>
      </c>
      <c r="F302" s="257" t="s">
        <v>153</v>
      </c>
      <c r="G302" s="255"/>
      <c r="H302" s="258">
        <v>0.01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148</v>
      </c>
      <c r="AU302" s="264" t="s">
        <v>83</v>
      </c>
      <c r="AV302" s="15" t="s">
        <v>147</v>
      </c>
      <c r="AW302" s="15" t="s">
        <v>30</v>
      </c>
      <c r="AX302" s="15" t="s">
        <v>81</v>
      </c>
      <c r="AY302" s="264" t="s">
        <v>139</v>
      </c>
    </row>
    <row r="303" s="2" customFormat="1" ht="24.15" customHeight="1">
      <c r="A303" s="38"/>
      <c r="B303" s="39"/>
      <c r="C303" s="219" t="s">
        <v>408</v>
      </c>
      <c r="D303" s="219" t="s">
        <v>142</v>
      </c>
      <c r="E303" s="220" t="s">
        <v>1251</v>
      </c>
      <c r="F303" s="221" t="s">
        <v>1252</v>
      </c>
      <c r="G303" s="222" t="s">
        <v>173</v>
      </c>
      <c r="H303" s="223">
        <v>33.469999999999999</v>
      </c>
      <c r="I303" s="224"/>
      <c r="J303" s="225">
        <f>ROUND(I303*H303,2)</f>
        <v>0</v>
      </c>
      <c r="K303" s="221" t="s">
        <v>146</v>
      </c>
      <c r="L303" s="44"/>
      <c r="M303" s="226" t="s">
        <v>1</v>
      </c>
      <c r="N303" s="227" t="s">
        <v>40</v>
      </c>
      <c r="O303" s="92"/>
      <c r="P303" s="228">
        <f>O303*H303</f>
        <v>0</v>
      </c>
      <c r="Q303" s="228">
        <v>0.00040000000000000002</v>
      </c>
      <c r="R303" s="228">
        <f>Q303*H303</f>
        <v>0.013388000000000001</v>
      </c>
      <c r="S303" s="228">
        <v>0</v>
      </c>
      <c r="T303" s="229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0" t="s">
        <v>185</v>
      </c>
      <c r="AT303" s="230" t="s">
        <v>142</v>
      </c>
      <c r="AU303" s="230" t="s">
        <v>83</v>
      </c>
      <c r="AY303" s="17" t="s">
        <v>139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7" t="s">
        <v>147</v>
      </c>
      <c r="BK303" s="231">
        <f>ROUND(I303*H303,2)</f>
        <v>0</v>
      </c>
      <c r="BL303" s="17" t="s">
        <v>185</v>
      </c>
      <c r="BM303" s="230" t="s">
        <v>634</v>
      </c>
    </row>
    <row r="304" s="2" customFormat="1" ht="37.8" customHeight="1">
      <c r="A304" s="38"/>
      <c r="B304" s="39"/>
      <c r="C304" s="265" t="s">
        <v>285</v>
      </c>
      <c r="D304" s="265" t="s">
        <v>227</v>
      </c>
      <c r="E304" s="266" t="s">
        <v>1253</v>
      </c>
      <c r="F304" s="267" t="s">
        <v>1254</v>
      </c>
      <c r="G304" s="268" t="s">
        <v>173</v>
      </c>
      <c r="H304" s="269">
        <v>38.490000000000002</v>
      </c>
      <c r="I304" s="270"/>
      <c r="J304" s="271">
        <f>ROUND(I304*H304,2)</f>
        <v>0</v>
      </c>
      <c r="K304" s="267" t="s">
        <v>146</v>
      </c>
      <c r="L304" s="272"/>
      <c r="M304" s="273" t="s">
        <v>1</v>
      </c>
      <c r="N304" s="274" t="s">
        <v>40</v>
      </c>
      <c r="O304" s="92"/>
      <c r="P304" s="228">
        <f>O304*H304</f>
        <v>0</v>
      </c>
      <c r="Q304" s="228">
        <v>0.0050000000000000001</v>
      </c>
      <c r="R304" s="228">
        <f>Q304*H304</f>
        <v>0.19245000000000001</v>
      </c>
      <c r="S304" s="228">
        <v>0</v>
      </c>
      <c r="T304" s="229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213</v>
      </c>
      <c r="AT304" s="230" t="s">
        <v>227</v>
      </c>
      <c r="AU304" s="230" t="s">
        <v>83</v>
      </c>
      <c r="AY304" s="17" t="s">
        <v>139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147</v>
      </c>
      <c r="BK304" s="231">
        <f>ROUND(I304*H304,2)</f>
        <v>0</v>
      </c>
      <c r="BL304" s="17" t="s">
        <v>185</v>
      </c>
      <c r="BM304" s="230" t="s">
        <v>642</v>
      </c>
    </row>
    <row r="305" s="2" customFormat="1" ht="24.15" customHeight="1">
      <c r="A305" s="38"/>
      <c r="B305" s="39"/>
      <c r="C305" s="219" t="s">
        <v>415</v>
      </c>
      <c r="D305" s="219" t="s">
        <v>142</v>
      </c>
      <c r="E305" s="220" t="s">
        <v>1255</v>
      </c>
      <c r="F305" s="221" t="s">
        <v>1256</v>
      </c>
      <c r="G305" s="222" t="s">
        <v>162</v>
      </c>
      <c r="H305" s="223">
        <v>0.216</v>
      </c>
      <c r="I305" s="224"/>
      <c r="J305" s="225">
        <f>ROUND(I305*H305,2)</f>
        <v>0</v>
      </c>
      <c r="K305" s="221" t="s">
        <v>146</v>
      </c>
      <c r="L305" s="44"/>
      <c r="M305" s="226" t="s">
        <v>1</v>
      </c>
      <c r="N305" s="227" t="s">
        <v>40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0" t="s">
        <v>185</v>
      </c>
      <c r="AT305" s="230" t="s">
        <v>142</v>
      </c>
      <c r="AU305" s="230" t="s">
        <v>83</v>
      </c>
      <c r="AY305" s="17" t="s">
        <v>139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7" t="s">
        <v>147</v>
      </c>
      <c r="BK305" s="231">
        <f>ROUND(I305*H305,2)</f>
        <v>0</v>
      </c>
      <c r="BL305" s="17" t="s">
        <v>185</v>
      </c>
      <c r="BM305" s="230" t="s">
        <v>1257</v>
      </c>
    </row>
    <row r="306" s="12" customFormat="1" ht="22.8" customHeight="1">
      <c r="A306" s="12"/>
      <c r="B306" s="203"/>
      <c r="C306" s="204"/>
      <c r="D306" s="205" t="s">
        <v>72</v>
      </c>
      <c r="E306" s="217" t="s">
        <v>732</v>
      </c>
      <c r="F306" s="217" t="s">
        <v>733</v>
      </c>
      <c r="G306" s="204"/>
      <c r="H306" s="204"/>
      <c r="I306" s="207"/>
      <c r="J306" s="218">
        <f>BK306</f>
        <v>0</v>
      </c>
      <c r="K306" s="204"/>
      <c r="L306" s="209"/>
      <c r="M306" s="210"/>
      <c r="N306" s="211"/>
      <c r="O306" s="211"/>
      <c r="P306" s="212">
        <f>SUM(P307:P311)</f>
        <v>0</v>
      </c>
      <c r="Q306" s="211"/>
      <c r="R306" s="212">
        <f>SUM(R307:R311)</f>
        <v>0.0028800000000000002</v>
      </c>
      <c r="S306" s="211"/>
      <c r="T306" s="213">
        <f>SUM(T307:T311)</f>
        <v>0.00060000000000000006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4" t="s">
        <v>83</v>
      </c>
      <c r="AT306" s="215" t="s">
        <v>72</v>
      </c>
      <c r="AU306" s="215" t="s">
        <v>81</v>
      </c>
      <c r="AY306" s="214" t="s">
        <v>139</v>
      </c>
      <c r="BK306" s="216">
        <f>SUM(BK307:BK311)</f>
        <v>0</v>
      </c>
    </row>
    <row r="307" s="2" customFormat="1" ht="24.15" customHeight="1">
      <c r="A307" s="38"/>
      <c r="B307" s="39"/>
      <c r="C307" s="219" t="s">
        <v>289</v>
      </c>
      <c r="D307" s="219" t="s">
        <v>142</v>
      </c>
      <c r="E307" s="220" t="s">
        <v>735</v>
      </c>
      <c r="F307" s="221" t="s">
        <v>736</v>
      </c>
      <c r="G307" s="222" t="s">
        <v>145</v>
      </c>
      <c r="H307" s="223">
        <v>12</v>
      </c>
      <c r="I307" s="224"/>
      <c r="J307" s="225">
        <f>ROUND(I307*H307,2)</f>
        <v>0</v>
      </c>
      <c r="K307" s="221" t="s">
        <v>146</v>
      </c>
      <c r="L307" s="44"/>
      <c r="M307" s="226" t="s">
        <v>1</v>
      </c>
      <c r="N307" s="227" t="s">
        <v>40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0" t="s">
        <v>185</v>
      </c>
      <c r="AT307" s="230" t="s">
        <v>142</v>
      </c>
      <c r="AU307" s="230" t="s">
        <v>83</v>
      </c>
      <c r="AY307" s="17" t="s">
        <v>139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147</v>
      </c>
      <c r="BK307" s="231">
        <f>ROUND(I307*H307,2)</f>
        <v>0</v>
      </c>
      <c r="BL307" s="17" t="s">
        <v>185</v>
      </c>
      <c r="BM307" s="230" t="s">
        <v>662</v>
      </c>
    </row>
    <row r="308" s="14" customFormat="1">
      <c r="A308" s="14"/>
      <c r="B308" s="243"/>
      <c r="C308" s="244"/>
      <c r="D308" s="234" t="s">
        <v>148</v>
      </c>
      <c r="E308" s="245" t="s">
        <v>1</v>
      </c>
      <c r="F308" s="246" t="s">
        <v>1258</v>
      </c>
      <c r="G308" s="244"/>
      <c r="H308" s="247">
        <v>12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148</v>
      </c>
      <c r="AU308" s="253" t="s">
        <v>83</v>
      </c>
      <c r="AV308" s="14" t="s">
        <v>83</v>
      </c>
      <c r="AW308" s="14" t="s">
        <v>30</v>
      </c>
      <c r="AX308" s="14" t="s">
        <v>73</v>
      </c>
      <c r="AY308" s="253" t="s">
        <v>139</v>
      </c>
    </row>
    <row r="309" s="15" customFormat="1">
      <c r="A309" s="15"/>
      <c r="B309" s="254"/>
      <c r="C309" s="255"/>
      <c r="D309" s="234" t="s">
        <v>148</v>
      </c>
      <c r="E309" s="256" t="s">
        <v>1</v>
      </c>
      <c r="F309" s="257" t="s">
        <v>153</v>
      </c>
      <c r="G309" s="255"/>
      <c r="H309" s="258">
        <v>12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4" t="s">
        <v>148</v>
      </c>
      <c r="AU309" s="264" t="s">
        <v>83</v>
      </c>
      <c r="AV309" s="15" t="s">
        <v>147</v>
      </c>
      <c r="AW309" s="15" t="s">
        <v>30</v>
      </c>
      <c r="AX309" s="15" t="s">
        <v>81</v>
      </c>
      <c r="AY309" s="264" t="s">
        <v>139</v>
      </c>
    </row>
    <row r="310" s="2" customFormat="1" ht="14.4" customHeight="1">
      <c r="A310" s="38"/>
      <c r="B310" s="39"/>
      <c r="C310" s="265" t="s">
        <v>422</v>
      </c>
      <c r="D310" s="265" t="s">
        <v>227</v>
      </c>
      <c r="E310" s="266" t="s">
        <v>739</v>
      </c>
      <c r="F310" s="267" t="s">
        <v>740</v>
      </c>
      <c r="G310" s="268" t="s">
        <v>145</v>
      </c>
      <c r="H310" s="269">
        <v>12</v>
      </c>
      <c r="I310" s="270"/>
      <c r="J310" s="271">
        <f>ROUND(I310*H310,2)</f>
        <v>0</v>
      </c>
      <c r="K310" s="267" t="s">
        <v>146</v>
      </c>
      <c r="L310" s="272"/>
      <c r="M310" s="273" t="s">
        <v>1</v>
      </c>
      <c r="N310" s="274" t="s">
        <v>40</v>
      </c>
      <c r="O310" s="92"/>
      <c r="P310" s="228">
        <f>O310*H310</f>
        <v>0</v>
      </c>
      <c r="Q310" s="228">
        <v>0.00024000000000000001</v>
      </c>
      <c r="R310" s="228">
        <f>Q310*H310</f>
        <v>0.0028800000000000002</v>
      </c>
      <c r="S310" s="228">
        <v>0</v>
      </c>
      <c r="T310" s="22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0" t="s">
        <v>213</v>
      </c>
      <c r="AT310" s="230" t="s">
        <v>227</v>
      </c>
      <c r="AU310" s="230" t="s">
        <v>83</v>
      </c>
      <c r="AY310" s="17" t="s">
        <v>139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7" t="s">
        <v>147</v>
      </c>
      <c r="BK310" s="231">
        <f>ROUND(I310*H310,2)</f>
        <v>0</v>
      </c>
      <c r="BL310" s="17" t="s">
        <v>185</v>
      </c>
      <c r="BM310" s="230" t="s">
        <v>670</v>
      </c>
    </row>
    <row r="311" s="2" customFormat="1" ht="24.15" customHeight="1">
      <c r="A311" s="38"/>
      <c r="B311" s="39"/>
      <c r="C311" s="219" t="s">
        <v>292</v>
      </c>
      <c r="D311" s="219" t="s">
        <v>142</v>
      </c>
      <c r="E311" s="220" t="s">
        <v>748</v>
      </c>
      <c r="F311" s="221" t="s">
        <v>749</v>
      </c>
      <c r="G311" s="222" t="s">
        <v>145</v>
      </c>
      <c r="H311" s="223">
        <v>12</v>
      </c>
      <c r="I311" s="224"/>
      <c r="J311" s="225">
        <f>ROUND(I311*H311,2)</f>
        <v>0</v>
      </c>
      <c r="K311" s="221" t="s">
        <v>146</v>
      </c>
      <c r="L311" s="44"/>
      <c r="M311" s="226" t="s">
        <v>1</v>
      </c>
      <c r="N311" s="227" t="s">
        <v>40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5.0000000000000002E-05</v>
      </c>
      <c r="T311" s="229">
        <f>S311*H311</f>
        <v>0.00060000000000000006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0" t="s">
        <v>185</v>
      </c>
      <c r="AT311" s="230" t="s">
        <v>142</v>
      </c>
      <c r="AU311" s="230" t="s">
        <v>83</v>
      </c>
      <c r="AY311" s="17" t="s">
        <v>139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147</v>
      </c>
      <c r="BK311" s="231">
        <f>ROUND(I311*H311,2)</f>
        <v>0</v>
      </c>
      <c r="BL311" s="17" t="s">
        <v>185</v>
      </c>
      <c r="BM311" s="230" t="s">
        <v>678</v>
      </c>
    </row>
    <row r="312" s="12" customFormat="1" ht="22.8" customHeight="1">
      <c r="A312" s="12"/>
      <c r="B312" s="203"/>
      <c r="C312" s="204"/>
      <c r="D312" s="205" t="s">
        <v>72</v>
      </c>
      <c r="E312" s="217" t="s">
        <v>1259</v>
      </c>
      <c r="F312" s="217" t="s">
        <v>1260</v>
      </c>
      <c r="G312" s="204"/>
      <c r="H312" s="204"/>
      <c r="I312" s="207"/>
      <c r="J312" s="218">
        <f>BK312</f>
        <v>0</v>
      </c>
      <c r="K312" s="204"/>
      <c r="L312" s="209"/>
      <c r="M312" s="210"/>
      <c r="N312" s="211"/>
      <c r="O312" s="211"/>
      <c r="P312" s="212">
        <f>SUM(P313:P319)</f>
        <v>0</v>
      </c>
      <c r="Q312" s="211"/>
      <c r="R312" s="212">
        <f>SUM(R313:R319)</f>
        <v>0.36246070000000002</v>
      </c>
      <c r="S312" s="211"/>
      <c r="T312" s="213">
        <f>SUM(T313:T319)</f>
        <v>0.60245999999999988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4" t="s">
        <v>83</v>
      </c>
      <c r="AT312" s="215" t="s">
        <v>72</v>
      </c>
      <c r="AU312" s="215" t="s">
        <v>81</v>
      </c>
      <c r="AY312" s="214" t="s">
        <v>139</v>
      </c>
      <c r="BK312" s="216">
        <f>SUM(BK313:BK319)</f>
        <v>0</v>
      </c>
    </row>
    <row r="313" s="2" customFormat="1" ht="14.4" customHeight="1">
      <c r="A313" s="38"/>
      <c r="B313" s="39"/>
      <c r="C313" s="219" t="s">
        <v>429</v>
      </c>
      <c r="D313" s="219" t="s">
        <v>142</v>
      </c>
      <c r="E313" s="220" t="s">
        <v>1261</v>
      </c>
      <c r="F313" s="221" t="s">
        <v>1262</v>
      </c>
      <c r="G313" s="222" t="s">
        <v>173</v>
      </c>
      <c r="H313" s="223">
        <v>33.469999999999999</v>
      </c>
      <c r="I313" s="224"/>
      <c r="J313" s="225">
        <f>ROUND(I313*H313,2)</f>
        <v>0</v>
      </c>
      <c r="K313" s="221" t="s">
        <v>146</v>
      </c>
      <c r="L313" s="44"/>
      <c r="M313" s="226" t="s">
        <v>1</v>
      </c>
      <c r="N313" s="227" t="s">
        <v>40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0.017999999999999999</v>
      </c>
      <c r="T313" s="229">
        <f>S313*H313</f>
        <v>0.60245999999999988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185</v>
      </c>
      <c r="AT313" s="230" t="s">
        <v>142</v>
      </c>
      <c r="AU313" s="230" t="s">
        <v>83</v>
      </c>
      <c r="AY313" s="17" t="s">
        <v>139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147</v>
      </c>
      <c r="BK313" s="231">
        <f>ROUND(I313*H313,2)</f>
        <v>0</v>
      </c>
      <c r="BL313" s="17" t="s">
        <v>185</v>
      </c>
      <c r="BM313" s="230" t="s">
        <v>686</v>
      </c>
    </row>
    <row r="314" s="13" customFormat="1">
      <c r="A314" s="13"/>
      <c r="B314" s="232"/>
      <c r="C314" s="233"/>
      <c r="D314" s="234" t="s">
        <v>148</v>
      </c>
      <c r="E314" s="235" t="s">
        <v>1</v>
      </c>
      <c r="F314" s="236" t="s">
        <v>1248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148</v>
      </c>
      <c r="AU314" s="242" t="s">
        <v>83</v>
      </c>
      <c r="AV314" s="13" t="s">
        <v>81</v>
      </c>
      <c r="AW314" s="13" t="s">
        <v>30</v>
      </c>
      <c r="AX314" s="13" t="s">
        <v>73</v>
      </c>
      <c r="AY314" s="242" t="s">
        <v>139</v>
      </c>
    </row>
    <row r="315" s="14" customFormat="1">
      <c r="A315" s="14"/>
      <c r="B315" s="243"/>
      <c r="C315" s="244"/>
      <c r="D315" s="234" t="s">
        <v>148</v>
      </c>
      <c r="E315" s="245" t="s">
        <v>1</v>
      </c>
      <c r="F315" s="246" t="s">
        <v>1249</v>
      </c>
      <c r="G315" s="244"/>
      <c r="H315" s="247">
        <v>33.469999999999999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148</v>
      </c>
      <c r="AU315" s="253" t="s">
        <v>83</v>
      </c>
      <c r="AV315" s="14" t="s">
        <v>83</v>
      </c>
      <c r="AW315" s="14" t="s">
        <v>30</v>
      </c>
      <c r="AX315" s="14" t="s">
        <v>73</v>
      </c>
      <c r="AY315" s="253" t="s">
        <v>139</v>
      </c>
    </row>
    <row r="316" s="15" customFormat="1">
      <c r="A316" s="15"/>
      <c r="B316" s="254"/>
      <c r="C316" s="255"/>
      <c r="D316" s="234" t="s">
        <v>148</v>
      </c>
      <c r="E316" s="256" t="s">
        <v>1</v>
      </c>
      <c r="F316" s="257" t="s">
        <v>153</v>
      </c>
      <c r="G316" s="255"/>
      <c r="H316" s="258">
        <v>33.469999999999999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4" t="s">
        <v>148</v>
      </c>
      <c r="AU316" s="264" t="s">
        <v>83</v>
      </c>
      <c r="AV316" s="15" t="s">
        <v>147</v>
      </c>
      <c r="AW316" s="15" t="s">
        <v>30</v>
      </c>
      <c r="AX316" s="15" t="s">
        <v>81</v>
      </c>
      <c r="AY316" s="264" t="s">
        <v>139</v>
      </c>
    </row>
    <row r="317" s="2" customFormat="1" ht="24.15" customHeight="1">
      <c r="A317" s="38"/>
      <c r="B317" s="39"/>
      <c r="C317" s="219" t="s">
        <v>297</v>
      </c>
      <c r="D317" s="219" t="s">
        <v>142</v>
      </c>
      <c r="E317" s="220" t="s">
        <v>1263</v>
      </c>
      <c r="F317" s="221" t="s">
        <v>1264</v>
      </c>
      <c r="G317" s="222" t="s">
        <v>173</v>
      </c>
      <c r="H317" s="223">
        <v>38.700000000000003</v>
      </c>
      <c r="I317" s="224"/>
      <c r="J317" s="225">
        <f>ROUND(I317*H317,2)</f>
        <v>0</v>
      </c>
      <c r="K317" s="221" t="s">
        <v>146</v>
      </c>
      <c r="L317" s="44"/>
      <c r="M317" s="226" t="s">
        <v>1</v>
      </c>
      <c r="N317" s="227" t="s">
        <v>40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0" t="s">
        <v>185</v>
      </c>
      <c r="AT317" s="230" t="s">
        <v>142</v>
      </c>
      <c r="AU317" s="230" t="s">
        <v>83</v>
      </c>
      <c r="AY317" s="17" t="s">
        <v>139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147</v>
      </c>
      <c r="BK317" s="231">
        <f>ROUND(I317*H317,2)</f>
        <v>0</v>
      </c>
      <c r="BL317" s="17" t="s">
        <v>185</v>
      </c>
      <c r="BM317" s="230" t="s">
        <v>694</v>
      </c>
    </row>
    <row r="318" s="2" customFormat="1" ht="24.15" customHeight="1">
      <c r="A318" s="38"/>
      <c r="B318" s="39"/>
      <c r="C318" s="265" t="s">
        <v>436</v>
      </c>
      <c r="D318" s="265" t="s">
        <v>227</v>
      </c>
      <c r="E318" s="266" t="s">
        <v>1265</v>
      </c>
      <c r="F318" s="267" t="s">
        <v>1266</v>
      </c>
      <c r="G318" s="268" t="s">
        <v>173</v>
      </c>
      <c r="H318" s="269">
        <v>38.700000000000003</v>
      </c>
      <c r="I318" s="270"/>
      <c r="J318" s="271">
        <f>ROUND(I318*H318,2)</f>
        <v>0</v>
      </c>
      <c r="K318" s="267" t="s">
        <v>146</v>
      </c>
      <c r="L318" s="272"/>
      <c r="M318" s="273" t="s">
        <v>1</v>
      </c>
      <c r="N318" s="274" t="s">
        <v>40</v>
      </c>
      <c r="O318" s="92"/>
      <c r="P318" s="228">
        <f>O318*H318</f>
        <v>0</v>
      </c>
      <c r="Q318" s="228">
        <v>0.0093100000000000006</v>
      </c>
      <c r="R318" s="228">
        <f>Q318*H318</f>
        <v>0.36029700000000003</v>
      </c>
      <c r="S318" s="228">
        <v>0</v>
      </c>
      <c r="T318" s="22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0" t="s">
        <v>213</v>
      </c>
      <c r="AT318" s="230" t="s">
        <v>227</v>
      </c>
      <c r="AU318" s="230" t="s">
        <v>83</v>
      </c>
      <c r="AY318" s="17" t="s">
        <v>139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147</v>
      </c>
      <c r="BK318" s="231">
        <f>ROUND(I318*H318,2)</f>
        <v>0</v>
      </c>
      <c r="BL318" s="17" t="s">
        <v>185</v>
      </c>
      <c r="BM318" s="230" t="s">
        <v>702</v>
      </c>
    </row>
    <row r="319" s="2" customFormat="1" ht="24.15" customHeight="1">
      <c r="A319" s="38"/>
      <c r="B319" s="39"/>
      <c r="C319" s="219" t="s">
        <v>300</v>
      </c>
      <c r="D319" s="219" t="s">
        <v>142</v>
      </c>
      <c r="E319" s="220" t="s">
        <v>1267</v>
      </c>
      <c r="F319" s="221" t="s">
        <v>1268</v>
      </c>
      <c r="G319" s="222" t="s">
        <v>156</v>
      </c>
      <c r="H319" s="223">
        <v>0.77000000000000002</v>
      </c>
      <c r="I319" s="224"/>
      <c r="J319" s="225">
        <f>ROUND(I319*H319,2)</f>
        <v>0</v>
      </c>
      <c r="K319" s="221" t="s">
        <v>146</v>
      </c>
      <c r="L319" s="44"/>
      <c r="M319" s="226" t="s">
        <v>1</v>
      </c>
      <c r="N319" s="227" t="s">
        <v>40</v>
      </c>
      <c r="O319" s="92"/>
      <c r="P319" s="228">
        <f>O319*H319</f>
        <v>0</v>
      </c>
      <c r="Q319" s="228">
        <v>0.00281</v>
      </c>
      <c r="R319" s="228">
        <f>Q319*H319</f>
        <v>0.0021637000000000002</v>
      </c>
      <c r="S319" s="228">
        <v>0</v>
      </c>
      <c r="T319" s="22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0" t="s">
        <v>185</v>
      </c>
      <c r="AT319" s="230" t="s">
        <v>142</v>
      </c>
      <c r="AU319" s="230" t="s">
        <v>83</v>
      </c>
      <c r="AY319" s="17" t="s">
        <v>139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147</v>
      </c>
      <c r="BK319" s="231">
        <f>ROUND(I319*H319,2)</f>
        <v>0</v>
      </c>
      <c r="BL319" s="17" t="s">
        <v>185</v>
      </c>
      <c r="BM319" s="230" t="s">
        <v>710</v>
      </c>
    </row>
    <row r="320" s="12" customFormat="1" ht="22.8" customHeight="1">
      <c r="A320" s="12"/>
      <c r="B320" s="203"/>
      <c r="C320" s="204"/>
      <c r="D320" s="205" t="s">
        <v>72</v>
      </c>
      <c r="E320" s="217" t="s">
        <v>753</v>
      </c>
      <c r="F320" s="217" t="s">
        <v>754</v>
      </c>
      <c r="G320" s="204"/>
      <c r="H320" s="204"/>
      <c r="I320" s="207"/>
      <c r="J320" s="218">
        <f>BK320</f>
        <v>0</v>
      </c>
      <c r="K320" s="204"/>
      <c r="L320" s="209"/>
      <c r="M320" s="210"/>
      <c r="N320" s="211"/>
      <c r="O320" s="211"/>
      <c r="P320" s="212">
        <f>SUM(P321:P327)</f>
        <v>0</v>
      </c>
      <c r="Q320" s="211"/>
      <c r="R320" s="212">
        <f>SUM(R321:R327)</f>
        <v>0.011322000000000001</v>
      </c>
      <c r="S320" s="211"/>
      <c r="T320" s="213">
        <f>SUM(T321:T327)</f>
        <v>0.02171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4" t="s">
        <v>83</v>
      </c>
      <c r="AT320" s="215" t="s">
        <v>72</v>
      </c>
      <c r="AU320" s="215" t="s">
        <v>81</v>
      </c>
      <c r="AY320" s="214" t="s">
        <v>139</v>
      </c>
      <c r="BK320" s="216">
        <f>SUM(BK321:BK327)</f>
        <v>0</v>
      </c>
    </row>
    <row r="321" s="2" customFormat="1" ht="24.15" customHeight="1">
      <c r="A321" s="38"/>
      <c r="B321" s="39"/>
      <c r="C321" s="219" t="s">
        <v>444</v>
      </c>
      <c r="D321" s="219" t="s">
        <v>142</v>
      </c>
      <c r="E321" s="220" t="s">
        <v>767</v>
      </c>
      <c r="F321" s="221" t="s">
        <v>768</v>
      </c>
      <c r="G321" s="222" t="s">
        <v>167</v>
      </c>
      <c r="H321" s="223">
        <v>13</v>
      </c>
      <c r="I321" s="224"/>
      <c r="J321" s="225">
        <f>ROUND(I321*H321,2)</f>
        <v>0</v>
      </c>
      <c r="K321" s="221" t="s">
        <v>146</v>
      </c>
      <c r="L321" s="44"/>
      <c r="M321" s="226" t="s">
        <v>1</v>
      </c>
      <c r="N321" s="227" t="s">
        <v>40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0.00167</v>
      </c>
      <c r="T321" s="229">
        <f>S321*H321</f>
        <v>0.02171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0" t="s">
        <v>185</v>
      </c>
      <c r="AT321" s="230" t="s">
        <v>142</v>
      </c>
      <c r="AU321" s="230" t="s">
        <v>83</v>
      </c>
      <c r="AY321" s="17" t="s">
        <v>139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147</v>
      </c>
      <c r="BK321" s="231">
        <f>ROUND(I321*H321,2)</f>
        <v>0</v>
      </c>
      <c r="BL321" s="17" t="s">
        <v>185</v>
      </c>
      <c r="BM321" s="230" t="s">
        <v>716</v>
      </c>
    </row>
    <row r="322" s="14" customFormat="1">
      <c r="A322" s="14"/>
      <c r="B322" s="243"/>
      <c r="C322" s="244"/>
      <c r="D322" s="234" t="s">
        <v>148</v>
      </c>
      <c r="E322" s="245" t="s">
        <v>1</v>
      </c>
      <c r="F322" s="246" t="s">
        <v>1269</v>
      </c>
      <c r="G322" s="244"/>
      <c r="H322" s="247">
        <v>13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148</v>
      </c>
      <c r="AU322" s="253" t="s">
        <v>83</v>
      </c>
      <c r="AV322" s="14" t="s">
        <v>83</v>
      </c>
      <c r="AW322" s="14" t="s">
        <v>30</v>
      </c>
      <c r="AX322" s="14" t="s">
        <v>73</v>
      </c>
      <c r="AY322" s="253" t="s">
        <v>139</v>
      </c>
    </row>
    <row r="323" s="15" customFormat="1">
      <c r="A323" s="15"/>
      <c r="B323" s="254"/>
      <c r="C323" s="255"/>
      <c r="D323" s="234" t="s">
        <v>148</v>
      </c>
      <c r="E323" s="256" t="s">
        <v>1</v>
      </c>
      <c r="F323" s="257" t="s">
        <v>153</v>
      </c>
      <c r="G323" s="255"/>
      <c r="H323" s="258">
        <v>13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4" t="s">
        <v>148</v>
      </c>
      <c r="AU323" s="264" t="s">
        <v>83</v>
      </c>
      <c r="AV323" s="15" t="s">
        <v>147</v>
      </c>
      <c r="AW323" s="15" t="s">
        <v>30</v>
      </c>
      <c r="AX323" s="15" t="s">
        <v>81</v>
      </c>
      <c r="AY323" s="264" t="s">
        <v>139</v>
      </c>
    </row>
    <row r="324" s="2" customFormat="1" ht="37.8" customHeight="1">
      <c r="A324" s="38"/>
      <c r="B324" s="39"/>
      <c r="C324" s="219" t="s">
        <v>306</v>
      </c>
      <c r="D324" s="219" t="s">
        <v>142</v>
      </c>
      <c r="E324" s="220" t="s">
        <v>1270</v>
      </c>
      <c r="F324" s="221" t="s">
        <v>1271</v>
      </c>
      <c r="G324" s="222" t="s">
        <v>167</v>
      </c>
      <c r="H324" s="223">
        <v>5.0999999999999996</v>
      </c>
      <c r="I324" s="224"/>
      <c r="J324" s="225">
        <f>ROUND(I324*H324,2)</f>
        <v>0</v>
      </c>
      <c r="K324" s="221" t="s">
        <v>146</v>
      </c>
      <c r="L324" s="44"/>
      <c r="M324" s="226" t="s">
        <v>1</v>
      </c>
      <c r="N324" s="227" t="s">
        <v>40</v>
      </c>
      <c r="O324" s="92"/>
      <c r="P324" s="228">
        <f>O324*H324</f>
        <v>0</v>
      </c>
      <c r="Q324" s="228">
        <v>0.0022200000000000002</v>
      </c>
      <c r="R324" s="228">
        <f>Q324*H324</f>
        <v>0.011322000000000001</v>
      </c>
      <c r="S324" s="228">
        <v>0</v>
      </c>
      <c r="T324" s="229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0" t="s">
        <v>185</v>
      </c>
      <c r="AT324" s="230" t="s">
        <v>142</v>
      </c>
      <c r="AU324" s="230" t="s">
        <v>83</v>
      </c>
      <c r="AY324" s="17" t="s">
        <v>139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147</v>
      </c>
      <c r="BK324" s="231">
        <f>ROUND(I324*H324,2)</f>
        <v>0</v>
      </c>
      <c r="BL324" s="17" t="s">
        <v>185</v>
      </c>
      <c r="BM324" s="230" t="s">
        <v>724</v>
      </c>
    </row>
    <row r="325" s="14" customFormat="1">
      <c r="A325" s="14"/>
      <c r="B325" s="243"/>
      <c r="C325" s="244"/>
      <c r="D325" s="234" t="s">
        <v>148</v>
      </c>
      <c r="E325" s="245" t="s">
        <v>1</v>
      </c>
      <c r="F325" s="246" t="s">
        <v>1272</v>
      </c>
      <c r="G325" s="244"/>
      <c r="H325" s="247">
        <v>5.0999999999999996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148</v>
      </c>
      <c r="AU325" s="253" t="s">
        <v>83</v>
      </c>
      <c r="AV325" s="14" t="s">
        <v>83</v>
      </c>
      <c r="AW325" s="14" t="s">
        <v>30</v>
      </c>
      <c r="AX325" s="14" t="s">
        <v>73</v>
      </c>
      <c r="AY325" s="253" t="s">
        <v>139</v>
      </c>
    </row>
    <row r="326" s="15" customFormat="1">
      <c r="A326" s="15"/>
      <c r="B326" s="254"/>
      <c r="C326" s="255"/>
      <c r="D326" s="234" t="s">
        <v>148</v>
      </c>
      <c r="E326" s="256" t="s">
        <v>1</v>
      </c>
      <c r="F326" s="257" t="s">
        <v>153</v>
      </c>
      <c r="G326" s="255"/>
      <c r="H326" s="258">
        <v>5.0999999999999996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4" t="s">
        <v>148</v>
      </c>
      <c r="AU326" s="264" t="s">
        <v>83</v>
      </c>
      <c r="AV326" s="15" t="s">
        <v>147</v>
      </c>
      <c r="AW326" s="15" t="s">
        <v>30</v>
      </c>
      <c r="AX326" s="15" t="s">
        <v>81</v>
      </c>
      <c r="AY326" s="264" t="s">
        <v>139</v>
      </c>
    </row>
    <row r="327" s="2" customFormat="1" ht="24.15" customHeight="1">
      <c r="A327" s="38"/>
      <c r="B327" s="39"/>
      <c r="C327" s="219" t="s">
        <v>452</v>
      </c>
      <c r="D327" s="219" t="s">
        <v>142</v>
      </c>
      <c r="E327" s="220" t="s">
        <v>805</v>
      </c>
      <c r="F327" s="221" t="s">
        <v>806</v>
      </c>
      <c r="G327" s="222" t="s">
        <v>162</v>
      </c>
      <c r="H327" s="223">
        <v>0.028000000000000001</v>
      </c>
      <c r="I327" s="224"/>
      <c r="J327" s="225">
        <f>ROUND(I327*H327,2)</f>
        <v>0</v>
      </c>
      <c r="K327" s="221" t="s">
        <v>146</v>
      </c>
      <c r="L327" s="44"/>
      <c r="M327" s="226" t="s">
        <v>1</v>
      </c>
      <c r="N327" s="227" t="s">
        <v>40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0" t="s">
        <v>185</v>
      </c>
      <c r="AT327" s="230" t="s">
        <v>142</v>
      </c>
      <c r="AU327" s="230" t="s">
        <v>83</v>
      </c>
      <c r="AY327" s="17" t="s">
        <v>139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147</v>
      </c>
      <c r="BK327" s="231">
        <f>ROUND(I327*H327,2)</f>
        <v>0</v>
      </c>
      <c r="BL327" s="17" t="s">
        <v>185</v>
      </c>
      <c r="BM327" s="230" t="s">
        <v>1273</v>
      </c>
    </row>
    <row r="328" s="12" customFormat="1" ht="22.8" customHeight="1">
      <c r="A328" s="12"/>
      <c r="B328" s="203"/>
      <c r="C328" s="204"/>
      <c r="D328" s="205" t="s">
        <v>72</v>
      </c>
      <c r="E328" s="217" t="s">
        <v>1274</v>
      </c>
      <c r="F328" s="217" t="s">
        <v>1275</v>
      </c>
      <c r="G328" s="204"/>
      <c r="H328" s="204"/>
      <c r="I328" s="207"/>
      <c r="J328" s="218">
        <f>BK328</f>
        <v>0</v>
      </c>
      <c r="K328" s="204"/>
      <c r="L328" s="209"/>
      <c r="M328" s="210"/>
      <c r="N328" s="211"/>
      <c r="O328" s="211"/>
      <c r="P328" s="212">
        <f>SUM(P329:P336)</f>
        <v>0</v>
      </c>
      <c r="Q328" s="211"/>
      <c r="R328" s="212">
        <f>SUM(R329:R336)</f>
        <v>0.24059799999999998</v>
      </c>
      <c r="S328" s="211"/>
      <c r="T328" s="213">
        <f>SUM(T329:T336)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4" t="s">
        <v>83</v>
      </c>
      <c r="AT328" s="215" t="s">
        <v>72</v>
      </c>
      <c r="AU328" s="215" t="s">
        <v>81</v>
      </c>
      <c r="AY328" s="214" t="s">
        <v>139</v>
      </c>
      <c r="BK328" s="216">
        <f>SUM(BK329:BK336)</f>
        <v>0</v>
      </c>
    </row>
    <row r="329" s="2" customFormat="1" ht="24.15" customHeight="1">
      <c r="A329" s="38"/>
      <c r="B329" s="39"/>
      <c r="C329" s="219" t="s">
        <v>311</v>
      </c>
      <c r="D329" s="219" t="s">
        <v>142</v>
      </c>
      <c r="E329" s="220" t="s">
        <v>1276</v>
      </c>
      <c r="F329" s="221" t="s">
        <v>1277</v>
      </c>
      <c r="G329" s="222" t="s">
        <v>173</v>
      </c>
      <c r="H329" s="223">
        <v>6.3499999999999996</v>
      </c>
      <c r="I329" s="224"/>
      <c r="J329" s="225">
        <f>ROUND(I329*H329,2)</f>
        <v>0</v>
      </c>
      <c r="K329" s="221" t="s">
        <v>146</v>
      </c>
      <c r="L329" s="44"/>
      <c r="M329" s="226" t="s">
        <v>1</v>
      </c>
      <c r="N329" s="227" t="s">
        <v>40</v>
      </c>
      <c r="O329" s="92"/>
      <c r="P329" s="228">
        <f>O329*H329</f>
        <v>0</v>
      </c>
      <c r="Q329" s="228">
        <v>0.00027</v>
      </c>
      <c r="R329" s="228">
        <f>Q329*H329</f>
        <v>0.0017144999999999999</v>
      </c>
      <c r="S329" s="228">
        <v>0</v>
      </c>
      <c r="T329" s="229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0" t="s">
        <v>185</v>
      </c>
      <c r="AT329" s="230" t="s">
        <v>142</v>
      </c>
      <c r="AU329" s="230" t="s">
        <v>83</v>
      </c>
      <c r="AY329" s="17" t="s">
        <v>139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147</v>
      </c>
      <c r="BK329" s="231">
        <f>ROUND(I329*H329,2)</f>
        <v>0</v>
      </c>
      <c r="BL329" s="17" t="s">
        <v>185</v>
      </c>
      <c r="BM329" s="230" t="s">
        <v>741</v>
      </c>
    </row>
    <row r="330" s="2" customFormat="1" ht="24.15" customHeight="1">
      <c r="A330" s="38"/>
      <c r="B330" s="39"/>
      <c r="C330" s="265" t="s">
        <v>459</v>
      </c>
      <c r="D330" s="265" t="s">
        <v>227</v>
      </c>
      <c r="E330" s="266" t="s">
        <v>1278</v>
      </c>
      <c r="F330" s="267" t="s">
        <v>1279</v>
      </c>
      <c r="G330" s="268" t="s">
        <v>173</v>
      </c>
      <c r="H330" s="269">
        <v>6.3499999999999996</v>
      </c>
      <c r="I330" s="270"/>
      <c r="J330" s="271">
        <f>ROUND(I330*H330,2)</f>
        <v>0</v>
      </c>
      <c r="K330" s="267" t="s">
        <v>146</v>
      </c>
      <c r="L330" s="272"/>
      <c r="M330" s="273" t="s">
        <v>1</v>
      </c>
      <c r="N330" s="274" t="s">
        <v>40</v>
      </c>
      <c r="O330" s="92"/>
      <c r="P330" s="228">
        <f>O330*H330</f>
        <v>0</v>
      </c>
      <c r="Q330" s="228">
        <v>0.036810000000000002</v>
      </c>
      <c r="R330" s="228">
        <f>Q330*H330</f>
        <v>0.23374349999999999</v>
      </c>
      <c r="S330" s="228">
        <v>0</v>
      </c>
      <c r="T330" s="229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0" t="s">
        <v>213</v>
      </c>
      <c r="AT330" s="230" t="s">
        <v>227</v>
      </c>
      <c r="AU330" s="230" t="s">
        <v>83</v>
      </c>
      <c r="AY330" s="17" t="s">
        <v>139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7" t="s">
        <v>147</v>
      </c>
      <c r="BK330" s="231">
        <f>ROUND(I330*H330,2)</f>
        <v>0</v>
      </c>
      <c r="BL330" s="17" t="s">
        <v>185</v>
      </c>
      <c r="BM330" s="230" t="s">
        <v>747</v>
      </c>
    </row>
    <row r="331" s="2" customFormat="1" ht="37.8" customHeight="1">
      <c r="A331" s="38"/>
      <c r="B331" s="39"/>
      <c r="C331" s="219" t="s">
        <v>315</v>
      </c>
      <c r="D331" s="219" t="s">
        <v>142</v>
      </c>
      <c r="E331" s="220" t="s">
        <v>1280</v>
      </c>
      <c r="F331" s="221" t="s">
        <v>1281</v>
      </c>
      <c r="G331" s="222" t="s">
        <v>145</v>
      </c>
      <c r="H331" s="223">
        <v>1</v>
      </c>
      <c r="I331" s="224"/>
      <c r="J331" s="225">
        <f>ROUND(I331*H331,2)</f>
        <v>0</v>
      </c>
      <c r="K331" s="221" t="s">
        <v>146</v>
      </c>
      <c r="L331" s="44"/>
      <c r="M331" s="226" t="s">
        <v>1</v>
      </c>
      <c r="N331" s="227" t="s">
        <v>40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185</v>
      </c>
      <c r="AT331" s="230" t="s">
        <v>142</v>
      </c>
      <c r="AU331" s="230" t="s">
        <v>83</v>
      </c>
      <c r="AY331" s="17" t="s">
        <v>139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147</v>
      </c>
      <c r="BK331" s="231">
        <f>ROUND(I331*H331,2)</f>
        <v>0</v>
      </c>
      <c r="BL331" s="17" t="s">
        <v>185</v>
      </c>
      <c r="BM331" s="230" t="s">
        <v>755</v>
      </c>
    </row>
    <row r="332" s="2" customFormat="1" ht="14.4" customHeight="1">
      <c r="A332" s="38"/>
      <c r="B332" s="39"/>
      <c r="C332" s="265" t="s">
        <v>468</v>
      </c>
      <c r="D332" s="265" t="s">
        <v>227</v>
      </c>
      <c r="E332" s="266" t="s">
        <v>1282</v>
      </c>
      <c r="F332" s="267" t="s">
        <v>1283</v>
      </c>
      <c r="G332" s="268" t="s">
        <v>167</v>
      </c>
      <c r="H332" s="269">
        <v>4.9000000000000004</v>
      </c>
      <c r="I332" s="270"/>
      <c r="J332" s="271">
        <f>ROUND(I332*H332,2)</f>
        <v>0</v>
      </c>
      <c r="K332" s="267" t="s">
        <v>146</v>
      </c>
      <c r="L332" s="272"/>
      <c r="M332" s="273" t="s">
        <v>1</v>
      </c>
      <c r="N332" s="274" t="s">
        <v>40</v>
      </c>
      <c r="O332" s="92"/>
      <c r="P332" s="228">
        <f>O332*H332</f>
        <v>0</v>
      </c>
      <c r="Q332" s="228">
        <v>0.001</v>
      </c>
      <c r="R332" s="228">
        <f>Q332*H332</f>
        <v>0.0049000000000000007</v>
      </c>
      <c r="S332" s="228">
        <v>0</v>
      </c>
      <c r="T332" s="229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0" t="s">
        <v>213</v>
      </c>
      <c r="AT332" s="230" t="s">
        <v>227</v>
      </c>
      <c r="AU332" s="230" t="s">
        <v>83</v>
      </c>
      <c r="AY332" s="17" t="s">
        <v>139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147</v>
      </c>
      <c r="BK332" s="231">
        <f>ROUND(I332*H332,2)</f>
        <v>0</v>
      </c>
      <c r="BL332" s="17" t="s">
        <v>185</v>
      </c>
      <c r="BM332" s="230" t="s">
        <v>766</v>
      </c>
    </row>
    <row r="333" s="14" customFormat="1">
      <c r="A333" s="14"/>
      <c r="B333" s="243"/>
      <c r="C333" s="244"/>
      <c r="D333" s="234" t="s">
        <v>148</v>
      </c>
      <c r="E333" s="245" t="s">
        <v>1</v>
      </c>
      <c r="F333" s="246" t="s">
        <v>1284</v>
      </c>
      <c r="G333" s="244"/>
      <c r="H333" s="247">
        <v>4.9000000000000004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148</v>
      </c>
      <c r="AU333" s="253" t="s">
        <v>83</v>
      </c>
      <c r="AV333" s="14" t="s">
        <v>83</v>
      </c>
      <c r="AW333" s="14" t="s">
        <v>30</v>
      </c>
      <c r="AX333" s="14" t="s">
        <v>73</v>
      </c>
      <c r="AY333" s="253" t="s">
        <v>139</v>
      </c>
    </row>
    <row r="334" s="15" customFormat="1">
      <c r="A334" s="15"/>
      <c r="B334" s="254"/>
      <c r="C334" s="255"/>
      <c r="D334" s="234" t="s">
        <v>148</v>
      </c>
      <c r="E334" s="256" t="s">
        <v>1</v>
      </c>
      <c r="F334" s="257" t="s">
        <v>153</v>
      </c>
      <c r="G334" s="255"/>
      <c r="H334" s="258">
        <v>4.9000000000000004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4" t="s">
        <v>148</v>
      </c>
      <c r="AU334" s="264" t="s">
        <v>83</v>
      </c>
      <c r="AV334" s="15" t="s">
        <v>147</v>
      </c>
      <c r="AW334" s="15" t="s">
        <v>30</v>
      </c>
      <c r="AX334" s="15" t="s">
        <v>81</v>
      </c>
      <c r="AY334" s="264" t="s">
        <v>139</v>
      </c>
    </row>
    <row r="335" s="2" customFormat="1" ht="14.4" customHeight="1">
      <c r="A335" s="38"/>
      <c r="B335" s="39"/>
      <c r="C335" s="265" t="s">
        <v>318</v>
      </c>
      <c r="D335" s="265" t="s">
        <v>227</v>
      </c>
      <c r="E335" s="266" t="s">
        <v>1285</v>
      </c>
      <c r="F335" s="267" t="s">
        <v>1286</v>
      </c>
      <c r="G335" s="268" t="s">
        <v>145</v>
      </c>
      <c r="H335" s="269">
        <v>4</v>
      </c>
      <c r="I335" s="270"/>
      <c r="J335" s="271">
        <f>ROUND(I335*H335,2)</f>
        <v>0</v>
      </c>
      <c r="K335" s="267" t="s">
        <v>146</v>
      </c>
      <c r="L335" s="272"/>
      <c r="M335" s="273" t="s">
        <v>1</v>
      </c>
      <c r="N335" s="274" t="s">
        <v>40</v>
      </c>
      <c r="O335" s="92"/>
      <c r="P335" s="228">
        <f>O335*H335</f>
        <v>0</v>
      </c>
      <c r="Q335" s="228">
        <v>6.0000000000000002E-05</v>
      </c>
      <c r="R335" s="228">
        <f>Q335*H335</f>
        <v>0.00024000000000000001</v>
      </c>
      <c r="S335" s="228">
        <v>0</v>
      </c>
      <c r="T335" s="22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213</v>
      </c>
      <c r="AT335" s="230" t="s">
        <v>227</v>
      </c>
      <c r="AU335" s="230" t="s">
        <v>83</v>
      </c>
      <c r="AY335" s="17" t="s">
        <v>139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147</v>
      </c>
      <c r="BK335" s="231">
        <f>ROUND(I335*H335,2)</f>
        <v>0</v>
      </c>
      <c r="BL335" s="17" t="s">
        <v>185</v>
      </c>
      <c r="BM335" s="230" t="s">
        <v>775</v>
      </c>
    </row>
    <row r="336" s="2" customFormat="1" ht="37.8" customHeight="1">
      <c r="A336" s="38"/>
      <c r="B336" s="39"/>
      <c r="C336" s="219" t="s">
        <v>475</v>
      </c>
      <c r="D336" s="219" t="s">
        <v>142</v>
      </c>
      <c r="E336" s="220" t="s">
        <v>1287</v>
      </c>
      <c r="F336" s="221" t="s">
        <v>1288</v>
      </c>
      <c r="G336" s="222" t="s">
        <v>145</v>
      </c>
      <c r="H336" s="223">
        <v>3</v>
      </c>
      <c r="I336" s="224"/>
      <c r="J336" s="225">
        <f>ROUND(I336*H336,2)</f>
        <v>0</v>
      </c>
      <c r="K336" s="221" t="s">
        <v>146</v>
      </c>
      <c r="L336" s="44"/>
      <c r="M336" s="226" t="s">
        <v>1</v>
      </c>
      <c r="N336" s="227" t="s">
        <v>40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0" t="s">
        <v>185</v>
      </c>
      <c r="AT336" s="230" t="s">
        <v>142</v>
      </c>
      <c r="AU336" s="230" t="s">
        <v>83</v>
      </c>
      <c r="AY336" s="17" t="s">
        <v>139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7" t="s">
        <v>147</v>
      </c>
      <c r="BK336" s="231">
        <f>ROUND(I336*H336,2)</f>
        <v>0</v>
      </c>
      <c r="BL336" s="17" t="s">
        <v>185</v>
      </c>
      <c r="BM336" s="230" t="s">
        <v>783</v>
      </c>
    </row>
    <row r="337" s="12" customFormat="1" ht="22.8" customHeight="1">
      <c r="A337" s="12"/>
      <c r="B337" s="203"/>
      <c r="C337" s="204"/>
      <c r="D337" s="205" t="s">
        <v>72</v>
      </c>
      <c r="E337" s="217" t="s">
        <v>808</v>
      </c>
      <c r="F337" s="217" t="s">
        <v>809</v>
      </c>
      <c r="G337" s="204"/>
      <c r="H337" s="204"/>
      <c r="I337" s="207"/>
      <c r="J337" s="218">
        <f>BK337</f>
        <v>0</v>
      </c>
      <c r="K337" s="204"/>
      <c r="L337" s="209"/>
      <c r="M337" s="210"/>
      <c r="N337" s="211"/>
      <c r="O337" s="211"/>
      <c r="P337" s="212">
        <f>SUM(P338:P353)</f>
        <v>0</v>
      </c>
      <c r="Q337" s="211"/>
      <c r="R337" s="212">
        <f>SUM(R338:R353)</f>
        <v>0.028000000000000001</v>
      </c>
      <c r="S337" s="211"/>
      <c r="T337" s="213">
        <f>SUM(T338:T353)</f>
        <v>0.054400000000000004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4" t="s">
        <v>83</v>
      </c>
      <c r="AT337" s="215" t="s">
        <v>72</v>
      </c>
      <c r="AU337" s="215" t="s">
        <v>81</v>
      </c>
      <c r="AY337" s="214" t="s">
        <v>139</v>
      </c>
      <c r="BK337" s="216">
        <f>SUM(BK338:BK353)</f>
        <v>0</v>
      </c>
    </row>
    <row r="338" s="2" customFormat="1" ht="14.4" customHeight="1">
      <c r="A338" s="38"/>
      <c r="B338" s="39"/>
      <c r="C338" s="219" t="s">
        <v>322</v>
      </c>
      <c r="D338" s="219" t="s">
        <v>142</v>
      </c>
      <c r="E338" s="220" t="s">
        <v>811</v>
      </c>
      <c r="F338" s="221" t="s">
        <v>812</v>
      </c>
      <c r="G338" s="222" t="s">
        <v>230</v>
      </c>
      <c r="H338" s="223">
        <v>8</v>
      </c>
      <c r="I338" s="224"/>
      <c r="J338" s="225">
        <f>ROUND(I338*H338,2)</f>
        <v>0</v>
      </c>
      <c r="K338" s="221" t="s">
        <v>1</v>
      </c>
      <c r="L338" s="44"/>
      <c r="M338" s="226" t="s">
        <v>1</v>
      </c>
      <c r="N338" s="227" t="s">
        <v>40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0" t="s">
        <v>185</v>
      </c>
      <c r="AT338" s="230" t="s">
        <v>142</v>
      </c>
      <c r="AU338" s="230" t="s">
        <v>83</v>
      </c>
      <c r="AY338" s="17" t="s">
        <v>139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147</v>
      </c>
      <c r="BK338" s="231">
        <f>ROUND(I338*H338,2)</f>
        <v>0</v>
      </c>
      <c r="BL338" s="17" t="s">
        <v>185</v>
      </c>
      <c r="BM338" s="230" t="s">
        <v>789</v>
      </c>
    </row>
    <row r="339" s="14" customFormat="1">
      <c r="A339" s="14"/>
      <c r="B339" s="243"/>
      <c r="C339" s="244"/>
      <c r="D339" s="234" t="s">
        <v>148</v>
      </c>
      <c r="E339" s="245" t="s">
        <v>1</v>
      </c>
      <c r="F339" s="246" t="s">
        <v>1289</v>
      </c>
      <c r="G339" s="244"/>
      <c r="H339" s="247">
        <v>8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148</v>
      </c>
      <c r="AU339" s="253" t="s">
        <v>83</v>
      </c>
      <c r="AV339" s="14" t="s">
        <v>83</v>
      </c>
      <c r="AW339" s="14" t="s">
        <v>30</v>
      </c>
      <c r="AX339" s="14" t="s">
        <v>73</v>
      </c>
      <c r="AY339" s="253" t="s">
        <v>139</v>
      </c>
    </row>
    <row r="340" s="15" customFormat="1">
      <c r="A340" s="15"/>
      <c r="B340" s="254"/>
      <c r="C340" s="255"/>
      <c r="D340" s="234" t="s">
        <v>148</v>
      </c>
      <c r="E340" s="256" t="s">
        <v>1</v>
      </c>
      <c r="F340" s="257" t="s">
        <v>153</v>
      </c>
      <c r="G340" s="255"/>
      <c r="H340" s="258">
        <v>8</v>
      </c>
      <c r="I340" s="259"/>
      <c r="J340" s="255"/>
      <c r="K340" s="255"/>
      <c r="L340" s="260"/>
      <c r="M340" s="261"/>
      <c r="N340" s="262"/>
      <c r="O340" s="262"/>
      <c r="P340" s="262"/>
      <c r="Q340" s="262"/>
      <c r="R340" s="262"/>
      <c r="S340" s="262"/>
      <c r="T340" s="26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4" t="s">
        <v>148</v>
      </c>
      <c r="AU340" s="264" t="s">
        <v>83</v>
      </c>
      <c r="AV340" s="15" t="s">
        <v>147</v>
      </c>
      <c r="AW340" s="15" t="s">
        <v>30</v>
      </c>
      <c r="AX340" s="15" t="s">
        <v>81</v>
      </c>
      <c r="AY340" s="264" t="s">
        <v>139</v>
      </c>
    </row>
    <row r="341" s="2" customFormat="1" ht="24.15" customHeight="1">
      <c r="A341" s="38"/>
      <c r="B341" s="39"/>
      <c r="C341" s="219" t="s">
        <v>482</v>
      </c>
      <c r="D341" s="219" t="s">
        <v>142</v>
      </c>
      <c r="E341" s="220" t="s">
        <v>1290</v>
      </c>
      <c r="F341" s="221" t="s">
        <v>1291</v>
      </c>
      <c r="G341" s="222" t="s">
        <v>145</v>
      </c>
      <c r="H341" s="223">
        <v>2</v>
      </c>
      <c r="I341" s="224"/>
      <c r="J341" s="225">
        <f>ROUND(I341*H341,2)</f>
        <v>0</v>
      </c>
      <c r="K341" s="221" t="s">
        <v>146</v>
      </c>
      <c r="L341" s="44"/>
      <c r="M341" s="226" t="s">
        <v>1</v>
      </c>
      <c r="N341" s="227" t="s">
        <v>40</v>
      </c>
      <c r="O341" s="92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0" t="s">
        <v>185</v>
      </c>
      <c r="AT341" s="230" t="s">
        <v>142</v>
      </c>
      <c r="AU341" s="230" t="s">
        <v>83</v>
      </c>
      <c r="AY341" s="17" t="s">
        <v>139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7" t="s">
        <v>147</v>
      </c>
      <c r="BK341" s="231">
        <f>ROUND(I341*H341,2)</f>
        <v>0</v>
      </c>
      <c r="BL341" s="17" t="s">
        <v>185</v>
      </c>
      <c r="BM341" s="230" t="s">
        <v>795</v>
      </c>
    </row>
    <row r="342" s="2" customFormat="1" ht="24.15" customHeight="1">
      <c r="A342" s="38"/>
      <c r="B342" s="39"/>
      <c r="C342" s="265" t="s">
        <v>327</v>
      </c>
      <c r="D342" s="265" t="s">
        <v>227</v>
      </c>
      <c r="E342" s="266" t="s">
        <v>1292</v>
      </c>
      <c r="F342" s="267" t="s">
        <v>1293</v>
      </c>
      <c r="G342" s="268" t="s">
        <v>145</v>
      </c>
      <c r="H342" s="269">
        <v>1</v>
      </c>
      <c r="I342" s="270"/>
      <c r="J342" s="271">
        <f>ROUND(I342*H342,2)</f>
        <v>0</v>
      </c>
      <c r="K342" s="267" t="s">
        <v>1</v>
      </c>
      <c r="L342" s="272"/>
      <c r="M342" s="273" t="s">
        <v>1</v>
      </c>
      <c r="N342" s="274" t="s">
        <v>40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0" t="s">
        <v>213</v>
      </c>
      <c r="AT342" s="230" t="s">
        <v>227</v>
      </c>
      <c r="AU342" s="230" t="s">
        <v>83</v>
      </c>
      <c r="AY342" s="17" t="s">
        <v>139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7" t="s">
        <v>147</v>
      </c>
      <c r="BK342" s="231">
        <f>ROUND(I342*H342,2)</f>
        <v>0</v>
      </c>
      <c r="BL342" s="17" t="s">
        <v>185</v>
      </c>
      <c r="BM342" s="230" t="s">
        <v>801</v>
      </c>
    </row>
    <row r="343" s="2" customFormat="1" ht="24.15" customHeight="1">
      <c r="A343" s="38"/>
      <c r="B343" s="39"/>
      <c r="C343" s="265" t="s">
        <v>489</v>
      </c>
      <c r="D343" s="265" t="s">
        <v>227</v>
      </c>
      <c r="E343" s="266" t="s">
        <v>1294</v>
      </c>
      <c r="F343" s="267" t="s">
        <v>1295</v>
      </c>
      <c r="G343" s="268" t="s">
        <v>145</v>
      </c>
      <c r="H343" s="269">
        <v>1</v>
      </c>
      <c r="I343" s="270"/>
      <c r="J343" s="271">
        <f>ROUND(I343*H343,2)</f>
        <v>0</v>
      </c>
      <c r="K343" s="267" t="s">
        <v>1</v>
      </c>
      <c r="L343" s="272"/>
      <c r="M343" s="273" t="s">
        <v>1</v>
      </c>
      <c r="N343" s="274" t="s">
        <v>40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0" t="s">
        <v>213</v>
      </c>
      <c r="AT343" s="230" t="s">
        <v>227</v>
      </c>
      <c r="AU343" s="230" t="s">
        <v>83</v>
      </c>
      <c r="AY343" s="17" t="s">
        <v>139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147</v>
      </c>
      <c r="BK343" s="231">
        <f>ROUND(I343*H343,2)</f>
        <v>0</v>
      </c>
      <c r="BL343" s="17" t="s">
        <v>185</v>
      </c>
      <c r="BM343" s="230" t="s">
        <v>810</v>
      </c>
    </row>
    <row r="344" s="2" customFormat="1" ht="24.15" customHeight="1">
      <c r="A344" s="38"/>
      <c r="B344" s="39"/>
      <c r="C344" s="219" t="s">
        <v>331</v>
      </c>
      <c r="D344" s="219" t="s">
        <v>142</v>
      </c>
      <c r="E344" s="220" t="s">
        <v>821</v>
      </c>
      <c r="F344" s="221" t="s">
        <v>822</v>
      </c>
      <c r="G344" s="222" t="s">
        <v>145</v>
      </c>
      <c r="H344" s="223">
        <v>2</v>
      </c>
      <c r="I344" s="224"/>
      <c r="J344" s="225">
        <f>ROUND(I344*H344,2)</f>
        <v>0</v>
      </c>
      <c r="K344" s="221" t="s">
        <v>146</v>
      </c>
      <c r="L344" s="44"/>
      <c r="M344" s="226" t="s">
        <v>1</v>
      </c>
      <c r="N344" s="227" t="s">
        <v>40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0" t="s">
        <v>185</v>
      </c>
      <c r="AT344" s="230" t="s">
        <v>142</v>
      </c>
      <c r="AU344" s="230" t="s">
        <v>83</v>
      </c>
      <c r="AY344" s="17" t="s">
        <v>139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7" t="s">
        <v>147</v>
      </c>
      <c r="BK344" s="231">
        <f>ROUND(I344*H344,2)</f>
        <v>0</v>
      </c>
      <c r="BL344" s="17" t="s">
        <v>185</v>
      </c>
      <c r="BM344" s="230" t="s">
        <v>817</v>
      </c>
    </row>
    <row r="345" s="2" customFormat="1" ht="24.15" customHeight="1">
      <c r="A345" s="38"/>
      <c r="B345" s="39"/>
      <c r="C345" s="265" t="s">
        <v>496</v>
      </c>
      <c r="D345" s="265" t="s">
        <v>227</v>
      </c>
      <c r="E345" s="266" t="s">
        <v>1296</v>
      </c>
      <c r="F345" s="267" t="s">
        <v>1297</v>
      </c>
      <c r="G345" s="268" t="s">
        <v>145</v>
      </c>
      <c r="H345" s="269">
        <v>2</v>
      </c>
      <c r="I345" s="270"/>
      <c r="J345" s="271">
        <f>ROUND(I345*H345,2)</f>
        <v>0</v>
      </c>
      <c r="K345" s="267" t="s">
        <v>1</v>
      </c>
      <c r="L345" s="272"/>
      <c r="M345" s="273" t="s">
        <v>1</v>
      </c>
      <c r="N345" s="274" t="s">
        <v>40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213</v>
      </c>
      <c r="AT345" s="230" t="s">
        <v>227</v>
      </c>
      <c r="AU345" s="230" t="s">
        <v>83</v>
      </c>
      <c r="AY345" s="17" t="s">
        <v>139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147</v>
      </c>
      <c r="BK345" s="231">
        <f>ROUND(I345*H345,2)</f>
        <v>0</v>
      </c>
      <c r="BL345" s="17" t="s">
        <v>185</v>
      </c>
      <c r="BM345" s="230" t="s">
        <v>823</v>
      </c>
    </row>
    <row r="346" s="2" customFormat="1" ht="37.8" customHeight="1">
      <c r="A346" s="38"/>
      <c r="B346" s="39"/>
      <c r="C346" s="219" t="s">
        <v>334</v>
      </c>
      <c r="D346" s="219" t="s">
        <v>142</v>
      </c>
      <c r="E346" s="220" t="s">
        <v>833</v>
      </c>
      <c r="F346" s="221" t="s">
        <v>834</v>
      </c>
      <c r="G346" s="222" t="s">
        <v>145</v>
      </c>
      <c r="H346" s="223">
        <v>2</v>
      </c>
      <c r="I346" s="224"/>
      <c r="J346" s="225">
        <f>ROUND(I346*H346,2)</f>
        <v>0</v>
      </c>
      <c r="K346" s="221" t="s">
        <v>146</v>
      </c>
      <c r="L346" s="44"/>
      <c r="M346" s="226" t="s">
        <v>1</v>
      </c>
      <c r="N346" s="227" t="s">
        <v>40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0" t="s">
        <v>185</v>
      </c>
      <c r="AT346" s="230" t="s">
        <v>142</v>
      </c>
      <c r="AU346" s="230" t="s">
        <v>83</v>
      </c>
      <c r="AY346" s="17" t="s">
        <v>139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7" t="s">
        <v>147</v>
      </c>
      <c r="BK346" s="231">
        <f>ROUND(I346*H346,2)</f>
        <v>0</v>
      </c>
      <c r="BL346" s="17" t="s">
        <v>185</v>
      </c>
      <c r="BM346" s="230" t="s">
        <v>829</v>
      </c>
    </row>
    <row r="347" s="2" customFormat="1" ht="24.15" customHeight="1">
      <c r="A347" s="38"/>
      <c r="B347" s="39"/>
      <c r="C347" s="265" t="s">
        <v>503</v>
      </c>
      <c r="D347" s="265" t="s">
        <v>227</v>
      </c>
      <c r="E347" s="266" t="s">
        <v>836</v>
      </c>
      <c r="F347" s="267" t="s">
        <v>837</v>
      </c>
      <c r="G347" s="268" t="s">
        <v>145</v>
      </c>
      <c r="H347" s="269">
        <v>2</v>
      </c>
      <c r="I347" s="270"/>
      <c r="J347" s="271">
        <f>ROUND(I347*H347,2)</f>
        <v>0</v>
      </c>
      <c r="K347" s="267" t="s">
        <v>146</v>
      </c>
      <c r="L347" s="272"/>
      <c r="M347" s="273" t="s">
        <v>1</v>
      </c>
      <c r="N347" s="274" t="s">
        <v>40</v>
      </c>
      <c r="O347" s="92"/>
      <c r="P347" s="228">
        <f>O347*H347</f>
        <v>0</v>
      </c>
      <c r="Q347" s="228">
        <v>0.002</v>
      </c>
      <c r="R347" s="228">
        <f>Q347*H347</f>
        <v>0.0040000000000000001</v>
      </c>
      <c r="S347" s="228">
        <v>0</v>
      </c>
      <c r="T347" s="22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0" t="s">
        <v>213</v>
      </c>
      <c r="AT347" s="230" t="s">
        <v>227</v>
      </c>
      <c r="AU347" s="230" t="s">
        <v>83</v>
      </c>
      <c r="AY347" s="17" t="s">
        <v>139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147</v>
      </c>
      <c r="BK347" s="231">
        <f>ROUND(I347*H347,2)</f>
        <v>0</v>
      </c>
      <c r="BL347" s="17" t="s">
        <v>185</v>
      </c>
      <c r="BM347" s="230" t="s">
        <v>835</v>
      </c>
    </row>
    <row r="348" s="2" customFormat="1" ht="24.15" customHeight="1">
      <c r="A348" s="38"/>
      <c r="B348" s="39"/>
      <c r="C348" s="219" t="s">
        <v>338</v>
      </c>
      <c r="D348" s="219" t="s">
        <v>142</v>
      </c>
      <c r="E348" s="220" t="s">
        <v>840</v>
      </c>
      <c r="F348" s="221" t="s">
        <v>841</v>
      </c>
      <c r="G348" s="222" t="s">
        <v>145</v>
      </c>
      <c r="H348" s="223">
        <v>2</v>
      </c>
      <c r="I348" s="224"/>
      <c r="J348" s="225">
        <f>ROUND(I348*H348,2)</f>
        <v>0</v>
      </c>
      <c r="K348" s="221" t="s">
        <v>146</v>
      </c>
      <c r="L348" s="44"/>
      <c r="M348" s="226" t="s">
        <v>1</v>
      </c>
      <c r="N348" s="227" t="s">
        <v>40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0" t="s">
        <v>185</v>
      </c>
      <c r="AT348" s="230" t="s">
        <v>142</v>
      </c>
      <c r="AU348" s="230" t="s">
        <v>83</v>
      </c>
      <c r="AY348" s="17" t="s">
        <v>139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7" t="s">
        <v>147</v>
      </c>
      <c r="BK348" s="231">
        <f>ROUND(I348*H348,2)</f>
        <v>0</v>
      </c>
      <c r="BL348" s="17" t="s">
        <v>185</v>
      </c>
      <c r="BM348" s="230" t="s">
        <v>838</v>
      </c>
    </row>
    <row r="349" s="2" customFormat="1" ht="24.15" customHeight="1">
      <c r="A349" s="38"/>
      <c r="B349" s="39"/>
      <c r="C349" s="265" t="s">
        <v>510</v>
      </c>
      <c r="D349" s="265" t="s">
        <v>227</v>
      </c>
      <c r="E349" s="266" t="s">
        <v>843</v>
      </c>
      <c r="F349" s="267" t="s">
        <v>844</v>
      </c>
      <c r="G349" s="268" t="s">
        <v>145</v>
      </c>
      <c r="H349" s="269">
        <v>2</v>
      </c>
      <c r="I349" s="270"/>
      <c r="J349" s="271">
        <f>ROUND(I349*H349,2)</f>
        <v>0</v>
      </c>
      <c r="K349" s="267" t="s">
        <v>146</v>
      </c>
      <c r="L349" s="272"/>
      <c r="M349" s="273" t="s">
        <v>1</v>
      </c>
      <c r="N349" s="274" t="s">
        <v>40</v>
      </c>
      <c r="O349" s="92"/>
      <c r="P349" s="228">
        <f>O349*H349</f>
        <v>0</v>
      </c>
      <c r="Q349" s="228">
        <v>0.012</v>
      </c>
      <c r="R349" s="228">
        <f>Q349*H349</f>
        <v>0.024</v>
      </c>
      <c r="S349" s="228">
        <v>0</v>
      </c>
      <c r="T349" s="229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0" t="s">
        <v>213</v>
      </c>
      <c r="AT349" s="230" t="s">
        <v>227</v>
      </c>
      <c r="AU349" s="230" t="s">
        <v>83</v>
      </c>
      <c r="AY349" s="17" t="s">
        <v>139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147</v>
      </c>
      <c r="BK349" s="231">
        <f>ROUND(I349*H349,2)</f>
        <v>0</v>
      </c>
      <c r="BL349" s="17" t="s">
        <v>185</v>
      </c>
      <c r="BM349" s="230" t="s">
        <v>842</v>
      </c>
    </row>
    <row r="350" s="2" customFormat="1" ht="37.8" customHeight="1">
      <c r="A350" s="38"/>
      <c r="B350" s="39"/>
      <c r="C350" s="219" t="s">
        <v>342</v>
      </c>
      <c r="D350" s="219" t="s">
        <v>142</v>
      </c>
      <c r="E350" s="220" t="s">
        <v>847</v>
      </c>
      <c r="F350" s="221" t="s">
        <v>848</v>
      </c>
      <c r="G350" s="222" t="s">
        <v>849</v>
      </c>
      <c r="H350" s="223">
        <v>2</v>
      </c>
      <c r="I350" s="224"/>
      <c r="J350" s="225">
        <f>ROUND(I350*H350,2)</f>
        <v>0</v>
      </c>
      <c r="K350" s="221" t="s">
        <v>146</v>
      </c>
      <c r="L350" s="44"/>
      <c r="M350" s="226" t="s">
        <v>1</v>
      </c>
      <c r="N350" s="227" t="s">
        <v>40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0" t="s">
        <v>185</v>
      </c>
      <c r="AT350" s="230" t="s">
        <v>142</v>
      </c>
      <c r="AU350" s="230" t="s">
        <v>83</v>
      </c>
      <c r="AY350" s="17" t="s">
        <v>139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7" t="s">
        <v>147</v>
      </c>
      <c r="BK350" s="231">
        <f>ROUND(I350*H350,2)</f>
        <v>0</v>
      </c>
      <c r="BL350" s="17" t="s">
        <v>185</v>
      </c>
      <c r="BM350" s="230" t="s">
        <v>845</v>
      </c>
    </row>
    <row r="351" s="2" customFormat="1" ht="14.4" customHeight="1">
      <c r="A351" s="38"/>
      <c r="B351" s="39"/>
      <c r="C351" s="219" t="s">
        <v>517</v>
      </c>
      <c r="D351" s="219" t="s">
        <v>142</v>
      </c>
      <c r="E351" s="220" t="s">
        <v>1298</v>
      </c>
      <c r="F351" s="221" t="s">
        <v>1299</v>
      </c>
      <c r="G351" s="222" t="s">
        <v>173</v>
      </c>
      <c r="H351" s="223">
        <v>2.7200000000000002</v>
      </c>
      <c r="I351" s="224"/>
      <c r="J351" s="225">
        <f>ROUND(I351*H351,2)</f>
        <v>0</v>
      </c>
      <c r="K351" s="221" t="s">
        <v>146</v>
      </c>
      <c r="L351" s="44"/>
      <c r="M351" s="226" t="s">
        <v>1</v>
      </c>
      <c r="N351" s="227" t="s">
        <v>40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0.02</v>
      </c>
      <c r="T351" s="229">
        <f>S351*H351</f>
        <v>0.054400000000000004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0" t="s">
        <v>185</v>
      </c>
      <c r="AT351" s="230" t="s">
        <v>142</v>
      </c>
      <c r="AU351" s="230" t="s">
        <v>83</v>
      </c>
      <c r="AY351" s="17" t="s">
        <v>139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147</v>
      </c>
      <c r="BK351" s="231">
        <f>ROUND(I351*H351,2)</f>
        <v>0</v>
      </c>
      <c r="BL351" s="17" t="s">
        <v>185</v>
      </c>
      <c r="BM351" s="230" t="s">
        <v>850</v>
      </c>
    </row>
    <row r="352" s="14" customFormat="1">
      <c r="A352" s="14"/>
      <c r="B352" s="243"/>
      <c r="C352" s="244"/>
      <c r="D352" s="234" t="s">
        <v>148</v>
      </c>
      <c r="E352" s="245" t="s">
        <v>1</v>
      </c>
      <c r="F352" s="246" t="s">
        <v>1300</v>
      </c>
      <c r="G352" s="244"/>
      <c r="H352" s="247">
        <v>2.7200000000000002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148</v>
      </c>
      <c r="AU352" s="253" t="s">
        <v>83</v>
      </c>
      <c r="AV352" s="14" t="s">
        <v>83</v>
      </c>
      <c r="AW352" s="14" t="s">
        <v>30</v>
      </c>
      <c r="AX352" s="14" t="s">
        <v>73</v>
      </c>
      <c r="AY352" s="253" t="s">
        <v>139</v>
      </c>
    </row>
    <row r="353" s="15" customFormat="1">
      <c r="A353" s="15"/>
      <c r="B353" s="254"/>
      <c r="C353" s="255"/>
      <c r="D353" s="234" t="s">
        <v>148</v>
      </c>
      <c r="E353" s="256" t="s">
        <v>1</v>
      </c>
      <c r="F353" s="257" t="s">
        <v>153</v>
      </c>
      <c r="G353" s="255"/>
      <c r="H353" s="258">
        <v>2.7200000000000002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4" t="s">
        <v>148</v>
      </c>
      <c r="AU353" s="264" t="s">
        <v>83</v>
      </c>
      <c r="AV353" s="15" t="s">
        <v>147</v>
      </c>
      <c r="AW353" s="15" t="s">
        <v>30</v>
      </c>
      <c r="AX353" s="15" t="s">
        <v>81</v>
      </c>
      <c r="AY353" s="264" t="s">
        <v>139</v>
      </c>
    </row>
    <row r="354" s="12" customFormat="1" ht="22.8" customHeight="1">
      <c r="A354" s="12"/>
      <c r="B354" s="203"/>
      <c r="C354" s="204"/>
      <c r="D354" s="205" t="s">
        <v>72</v>
      </c>
      <c r="E354" s="217" t="s">
        <v>896</v>
      </c>
      <c r="F354" s="217" t="s">
        <v>897</v>
      </c>
      <c r="G354" s="204"/>
      <c r="H354" s="204"/>
      <c r="I354" s="207"/>
      <c r="J354" s="218">
        <f>BK354</f>
        <v>0</v>
      </c>
      <c r="K354" s="204"/>
      <c r="L354" s="209"/>
      <c r="M354" s="210"/>
      <c r="N354" s="211"/>
      <c r="O354" s="211"/>
      <c r="P354" s="212">
        <f>P355</f>
        <v>0</v>
      </c>
      <c r="Q354" s="211"/>
      <c r="R354" s="212">
        <f>R355</f>
        <v>0</v>
      </c>
      <c r="S354" s="211"/>
      <c r="T354" s="213">
        <f>T355</f>
        <v>1.3268200000000001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4" t="s">
        <v>83</v>
      </c>
      <c r="AT354" s="215" t="s">
        <v>72</v>
      </c>
      <c r="AU354" s="215" t="s">
        <v>81</v>
      </c>
      <c r="AY354" s="214" t="s">
        <v>139</v>
      </c>
      <c r="BK354" s="216">
        <f>BK355</f>
        <v>0</v>
      </c>
    </row>
    <row r="355" s="2" customFormat="1" ht="24.15" customHeight="1">
      <c r="A355" s="38"/>
      <c r="B355" s="39"/>
      <c r="C355" s="219" t="s">
        <v>350</v>
      </c>
      <c r="D355" s="219" t="s">
        <v>142</v>
      </c>
      <c r="E355" s="220" t="s">
        <v>898</v>
      </c>
      <c r="F355" s="221" t="s">
        <v>899</v>
      </c>
      <c r="G355" s="222" t="s">
        <v>173</v>
      </c>
      <c r="H355" s="223">
        <v>16.280000000000001</v>
      </c>
      <c r="I355" s="224"/>
      <c r="J355" s="225">
        <f>ROUND(I355*H355,2)</f>
        <v>0</v>
      </c>
      <c r="K355" s="221" t="s">
        <v>146</v>
      </c>
      <c r="L355" s="44"/>
      <c r="M355" s="226" t="s">
        <v>1</v>
      </c>
      <c r="N355" s="227" t="s">
        <v>40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0.081500000000000003</v>
      </c>
      <c r="T355" s="229">
        <f>S355*H355</f>
        <v>1.3268200000000001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0" t="s">
        <v>185</v>
      </c>
      <c r="AT355" s="230" t="s">
        <v>142</v>
      </c>
      <c r="AU355" s="230" t="s">
        <v>83</v>
      </c>
      <c r="AY355" s="17" t="s">
        <v>139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7" t="s">
        <v>147</v>
      </c>
      <c r="BK355" s="231">
        <f>ROUND(I355*H355,2)</f>
        <v>0</v>
      </c>
      <c r="BL355" s="17" t="s">
        <v>185</v>
      </c>
      <c r="BM355" s="230" t="s">
        <v>881</v>
      </c>
    </row>
    <row r="356" s="12" customFormat="1" ht="22.8" customHeight="1">
      <c r="A356" s="12"/>
      <c r="B356" s="203"/>
      <c r="C356" s="204"/>
      <c r="D356" s="205" t="s">
        <v>72</v>
      </c>
      <c r="E356" s="217" t="s">
        <v>914</v>
      </c>
      <c r="F356" s="217" t="s">
        <v>915</v>
      </c>
      <c r="G356" s="204"/>
      <c r="H356" s="204"/>
      <c r="I356" s="207"/>
      <c r="J356" s="218">
        <f>BK356</f>
        <v>0</v>
      </c>
      <c r="K356" s="204"/>
      <c r="L356" s="209"/>
      <c r="M356" s="210"/>
      <c r="N356" s="211"/>
      <c r="O356" s="211"/>
      <c r="P356" s="212">
        <f>SUM(P357:P374)</f>
        <v>0</v>
      </c>
      <c r="Q356" s="211"/>
      <c r="R356" s="212">
        <f>SUM(R357:R374)</f>
        <v>0.035224400000000003</v>
      </c>
      <c r="S356" s="211"/>
      <c r="T356" s="213">
        <f>SUM(T357:T374)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4" t="s">
        <v>83</v>
      </c>
      <c r="AT356" s="215" t="s">
        <v>72</v>
      </c>
      <c r="AU356" s="215" t="s">
        <v>81</v>
      </c>
      <c r="AY356" s="214" t="s">
        <v>139</v>
      </c>
      <c r="BK356" s="216">
        <f>SUM(BK357:BK374)</f>
        <v>0</v>
      </c>
    </row>
    <row r="357" s="2" customFormat="1" ht="24.15" customHeight="1">
      <c r="A357" s="38"/>
      <c r="B357" s="39"/>
      <c r="C357" s="219" t="s">
        <v>524</v>
      </c>
      <c r="D357" s="219" t="s">
        <v>142</v>
      </c>
      <c r="E357" s="220" t="s">
        <v>917</v>
      </c>
      <c r="F357" s="221" t="s">
        <v>918</v>
      </c>
      <c r="G357" s="222" t="s">
        <v>173</v>
      </c>
      <c r="H357" s="223">
        <v>18.940000000000001</v>
      </c>
      <c r="I357" s="224"/>
      <c r="J357" s="225">
        <f>ROUND(I357*H357,2)</f>
        <v>0</v>
      </c>
      <c r="K357" s="221" t="s">
        <v>146</v>
      </c>
      <c r="L357" s="44"/>
      <c r="M357" s="226" t="s">
        <v>1</v>
      </c>
      <c r="N357" s="227" t="s">
        <v>40</v>
      </c>
      <c r="O357" s="92"/>
      <c r="P357" s="228">
        <f>O357*H357</f>
        <v>0</v>
      </c>
      <c r="Q357" s="228">
        <v>0.00021000000000000001</v>
      </c>
      <c r="R357" s="228">
        <f>Q357*H357</f>
        <v>0.0039774000000000007</v>
      </c>
      <c r="S357" s="228">
        <v>0</v>
      </c>
      <c r="T357" s="229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0" t="s">
        <v>185</v>
      </c>
      <c r="AT357" s="230" t="s">
        <v>142</v>
      </c>
      <c r="AU357" s="230" t="s">
        <v>83</v>
      </c>
      <c r="AY357" s="17" t="s">
        <v>139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7" t="s">
        <v>147</v>
      </c>
      <c r="BK357" s="231">
        <f>ROUND(I357*H357,2)</f>
        <v>0</v>
      </c>
      <c r="BL357" s="17" t="s">
        <v>185</v>
      </c>
      <c r="BM357" s="230" t="s">
        <v>859</v>
      </c>
    </row>
    <row r="358" s="2" customFormat="1" ht="24.15" customHeight="1">
      <c r="A358" s="38"/>
      <c r="B358" s="39"/>
      <c r="C358" s="219" t="s">
        <v>353</v>
      </c>
      <c r="D358" s="219" t="s">
        <v>142</v>
      </c>
      <c r="E358" s="220" t="s">
        <v>1301</v>
      </c>
      <c r="F358" s="221" t="s">
        <v>1302</v>
      </c>
      <c r="G358" s="222" t="s">
        <v>173</v>
      </c>
      <c r="H358" s="223">
        <v>38.700000000000003</v>
      </c>
      <c r="I358" s="224"/>
      <c r="J358" s="225">
        <f>ROUND(I358*H358,2)</f>
        <v>0</v>
      </c>
      <c r="K358" s="221" t="s">
        <v>146</v>
      </c>
      <c r="L358" s="44"/>
      <c r="M358" s="226" t="s">
        <v>1</v>
      </c>
      <c r="N358" s="227" t="s">
        <v>40</v>
      </c>
      <c r="O358" s="92"/>
      <c r="P358" s="228">
        <f>O358*H358</f>
        <v>0</v>
      </c>
      <c r="Q358" s="228">
        <v>0.00025000000000000001</v>
      </c>
      <c r="R358" s="228">
        <f>Q358*H358</f>
        <v>0.0096750000000000013</v>
      </c>
      <c r="S358" s="228">
        <v>0</v>
      </c>
      <c r="T358" s="229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0" t="s">
        <v>185</v>
      </c>
      <c r="AT358" s="230" t="s">
        <v>142</v>
      </c>
      <c r="AU358" s="230" t="s">
        <v>83</v>
      </c>
      <c r="AY358" s="17" t="s">
        <v>139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7" t="s">
        <v>147</v>
      </c>
      <c r="BK358" s="231">
        <f>ROUND(I358*H358,2)</f>
        <v>0</v>
      </c>
      <c r="BL358" s="17" t="s">
        <v>185</v>
      </c>
      <c r="BM358" s="230" t="s">
        <v>862</v>
      </c>
    </row>
    <row r="359" s="2" customFormat="1" ht="24.15" customHeight="1">
      <c r="A359" s="38"/>
      <c r="B359" s="39"/>
      <c r="C359" s="219" t="s">
        <v>532</v>
      </c>
      <c r="D359" s="219" t="s">
        <v>142</v>
      </c>
      <c r="E359" s="220" t="s">
        <v>920</v>
      </c>
      <c r="F359" s="221" t="s">
        <v>921</v>
      </c>
      <c r="G359" s="222" t="s">
        <v>173</v>
      </c>
      <c r="H359" s="223">
        <v>3.0800000000000001</v>
      </c>
      <c r="I359" s="224"/>
      <c r="J359" s="225">
        <f>ROUND(I359*H359,2)</f>
        <v>0</v>
      </c>
      <c r="K359" s="221" t="s">
        <v>146</v>
      </c>
      <c r="L359" s="44"/>
      <c r="M359" s="226" t="s">
        <v>1</v>
      </c>
      <c r="N359" s="227" t="s">
        <v>40</v>
      </c>
      <c r="O359" s="92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0" t="s">
        <v>185</v>
      </c>
      <c r="AT359" s="230" t="s">
        <v>142</v>
      </c>
      <c r="AU359" s="230" t="s">
        <v>83</v>
      </c>
      <c r="AY359" s="17" t="s">
        <v>139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7" t="s">
        <v>147</v>
      </c>
      <c r="BK359" s="231">
        <f>ROUND(I359*H359,2)</f>
        <v>0</v>
      </c>
      <c r="BL359" s="17" t="s">
        <v>185</v>
      </c>
      <c r="BM359" s="230" t="s">
        <v>866</v>
      </c>
    </row>
    <row r="360" s="13" customFormat="1">
      <c r="A360" s="13"/>
      <c r="B360" s="232"/>
      <c r="C360" s="233"/>
      <c r="D360" s="234" t="s">
        <v>148</v>
      </c>
      <c r="E360" s="235" t="s">
        <v>1</v>
      </c>
      <c r="F360" s="236" t="s">
        <v>927</v>
      </c>
      <c r="G360" s="233"/>
      <c r="H360" s="235" t="s">
        <v>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148</v>
      </c>
      <c r="AU360" s="242" t="s">
        <v>83</v>
      </c>
      <c r="AV360" s="13" t="s">
        <v>81</v>
      </c>
      <c r="AW360" s="13" t="s">
        <v>30</v>
      </c>
      <c r="AX360" s="13" t="s">
        <v>73</v>
      </c>
      <c r="AY360" s="242" t="s">
        <v>139</v>
      </c>
    </row>
    <row r="361" s="14" customFormat="1">
      <c r="A361" s="14"/>
      <c r="B361" s="243"/>
      <c r="C361" s="244"/>
      <c r="D361" s="234" t="s">
        <v>148</v>
      </c>
      <c r="E361" s="245" t="s">
        <v>1</v>
      </c>
      <c r="F361" s="246" t="s">
        <v>928</v>
      </c>
      <c r="G361" s="244"/>
      <c r="H361" s="247">
        <v>1.28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148</v>
      </c>
      <c r="AU361" s="253" t="s">
        <v>83</v>
      </c>
      <c r="AV361" s="14" t="s">
        <v>83</v>
      </c>
      <c r="AW361" s="14" t="s">
        <v>30</v>
      </c>
      <c r="AX361" s="14" t="s">
        <v>73</v>
      </c>
      <c r="AY361" s="253" t="s">
        <v>139</v>
      </c>
    </row>
    <row r="362" s="13" customFormat="1">
      <c r="A362" s="13"/>
      <c r="B362" s="232"/>
      <c r="C362" s="233"/>
      <c r="D362" s="234" t="s">
        <v>148</v>
      </c>
      <c r="E362" s="235" t="s">
        <v>1</v>
      </c>
      <c r="F362" s="236" t="s">
        <v>1303</v>
      </c>
      <c r="G362" s="233"/>
      <c r="H362" s="235" t="s">
        <v>1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148</v>
      </c>
      <c r="AU362" s="242" t="s">
        <v>83</v>
      </c>
      <c r="AV362" s="13" t="s">
        <v>81</v>
      </c>
      <c r="AW362" s="13" t="s">
        <v>30</v>
      </c>
      <c r="AX362" s="13" t="s">
        <v>73</v>
      </c>
      <c r="AY362" s="242" t="s">
        <v>139</v>
      </c>
    </row>
    <row r="363" s="14" customFormat="1">
      <c r="A363" s="14"/>
      <c r="B363" s="243"/>
      <c r="C363" s="244"/>
      <c r="D363" s="234" t="s">
        <v>148</v>
      </c>
      <c r="E363" s="245" t="s">
        <v>1</v>
      </c>
      <c r="F363" s="246" t="s">
        <v>1304</v>
      </c>
      <c r="G363" s="244"/>
      <c r="H363" s="247">
        <v>1.8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148</v>
      </c>
      <c r="AU363" s="253" t="s">
        <v>83</v>
      </c>
      <c r="AV363" s="14" t="s">
        <v>83</v>
      </c>
      <c r="AW363" s="14" t="s">
        <v>30</v>
      </c>
      <c r="AX363" s="14" t="s">
        <v>73</v>
      </c>
      <c r="AY363" s="253" t="s">
        <v>139</v>
      </c>
    </row>
    <row r="364" s="15" customFormat="1">
      <c r="A364" s="15"/>
      <c r="B364" s="254"/>
      <c r="C364" s="255"/>
      <c r="D364" s="234" t="s">
        <v>148</v>
      </c>
      <c r="E364" s="256" t="s">
        <v>1</v>
      </c>
      <c r="F364" s="257" t="s">
        <v>153</v>
      </c>
      <c r="G364" s="255"/>
      <c r="H364" s="258">
        <v>3.0800000000000001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4" t="s">
        <v>148</v>
      </c>
      <c r="AU364" s="264" t="s">
        <v>83</v>
      </c>
      <c r="AV364" s="15" t="s">
        <v>147</v>
      </c>
      <c r="AW364" s="15" t="s">
        <v>30</v>
      </c>
      <c r="AX364" s="15" t="s">
        <v>81</v>
      </c>
      <c r="AY364" s="264" t="s">
        <v>139</v>
      </c>
    </row>
    <row r="365" s="2" customFormat="1" ht="24.15" customHeight="1">
      <c r="A365" s="38"/>
      <c r="B365" s="39"/>
      <c r="C365" s="219" t="s">
        <v>357</v>
      </c>
      <c r="D365" s="219" t="s">
        <v>142</v>
      </c>
      <c r="E365" s="220" t="s">
        <v>930</v>
      </c>
      <c r="F365" s="221" t="s">
        <v>931</v>
      </c>
      <c r="G365" s="222" t="s">
        <v>173</v>
      </c>
      <c r="H365" s="223">
        <v>3.0800000000000001</v>
      </c>
      <c r="I365" s="224"/>
      <c r="J365" s="225">
        <f>ROUND(I365*H365,2)</f>
        <v>0</v>
      </c>
      <c r="K365" s="221" t="s">
        <v>146</v>
      </c>
      <c r="L365" s="44"/>
      <c r="M365" s="226" t="s">
        <v>1</v>
      </c>
      <c r="N365" s="227" t="s">
        <v>40</v>
      </c>
      <c r="O365" s="92"/>
      <c r="P365" s="228">
        <f>O365*H365</f>
        <v>0</v>
      </c>
      <c r="Q365" s="228">
        <v>0.00013999999999999999</v>
      </c>
      <c r="R365" s="228">
        <f>Q365*H365</f>
        <v>0.00043119999999999996</v>
      </c>
      <c r="S365" s="228">
        <v>0</v>
      </c>
      <c r="T365" s="229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0" t="s">
        <v>185</v>
      </c>
      <c r="AT365" s="230" t="s">
        <v>142</v>
      </c>
      <c r="AU365" s="230" t="s">
        <v>83</v>
      </c>
      <c r="AY365" s="17" t="s">
        <v>139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7" t="s">
        <v>147</v>
      </c>
      <c r="BK365" s="231">
        <f>ROUND(I365*H365,2)</f>
        <v>0</v>
      </c>
      <c r="BL365" s="17" t="s">
        <v>185</v>
      </c>
      <c r="BM365" s="230" t="s">
        <v>875</v>
      </c>
    </row>
    <row r="366" s="2" customFormat="1" ht="24.15" customHeight="1">
      <c r="A366" s="38"/>
      <c r="B366" s="39"/>
      <c r="C366" s="219" t="s">
        <v>539</v>
      </c>
      <c r="D366" s="219" t="s">
        <v>142</v>
      </c>
      <c r="E366" s="220" t="s">
        <v>933</v>
      </c>
      <c r="F366" s="221" t="s">
        <v>934</v>
      </c>
      <c r="G366" s="222" t="s">
        <v>173</v>
      </c>
      <c r="H366" s="223">
        <v>3.0800000000000001</v>
      </c>
      <c r="I366" s="224"/>
      <c r="J366" s="225">
        <f>ROUND(I366*H366,2)</f>
        <v>0</v>
      </c>
      <c r="K366" s="221" t="s">
        <v>146</v>
      </c>
      <c r="L366" s="44"/>
      <c r="M366" s="226" t="s">
        <v>1</v>
      </c>
      <c r="N366" s="227" t="s">
        <v>40</v>
      </c>
      <c r="O366" s="92"/>
      <c r="P366" s="228">
        <f>O366*H366</f>
        <v>0</v>
      </c>
      <c r="Q366" s="228">
        <v>0.00012</v>
      </c>
      <c r="R366" s="228">
        <f>Q366*H366</f>
        <v>0.00036960000000000004</v>
      </c>
      <c r="S366" s="228">
        <v>0</v>
      </c>
      <c r="T366" s="229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0" t="s">
        <v>185</v>
      </c>
      <c r="AT366" s="230" t="s">
        <v>142</v>
      </c>
      <c r="AU366" s="230" t="s">
        <v>83</v>
      </c>
      <c r="AY366" s="17" t="s">
        <v>139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7" t="s">
        <v>147</v>
      </c>
      <c r="BK366" s="231">
        <f>ROUND(I366*H366,2)</f>
        <v>0</v>
      </c>
      <c r="BL366" s="17" t="s">
        <v>185</v>
      </c>
      <c r="BM366" s="230" t="s">
        <v>880</v>
      </c>
    </row>
    <row r="367" s="2" customFormat="1" ht="24.15" customHeight="1">
      <c r="A367" s="38"/>
      <c r="B367" s="39"/>
      <c r="C367" s="219" t="s">
        <v>360</v>
      </c>
      <c r="D367" s="219" t="s">
        <v>142</v>
      </c>
      <c r="E367" s="220" t="s">
        <v>937</v>
      </c>
      <c r="F367" s="221" t="s">
        <v>938</v>
      </c>
      <c r="G367" s="222" t="s">
        <v>173</v>
      </c>
      <c r="H367" s="223">
        <v>3.0800000000000001</v>
      </c>
      <c r="I367" s="224"/>
      <c r="J367" s="225">
        <f>ROUND(I367*H367,2)</f>
        <v>0</v>
      </c>
      <c r="K367" s="221" t="s">
        <v>146</v>
      </c>
      <c r="L367" s="44"/>
      <c r="M367" s="226" t="s">
        <v>1</v>
      </c>
      <c r="N367" s="227" t="s">
        <v>40</v>
      </c>
      <c r="O367" s="92"/>
      <c r="P367" s="228">
        <f>O367*H367</f>
        <v>0</v>
      </c>
      <c r="Q367" s="228">
        <v>0.00012</v>
      </c>
      <c r="R367" s="228">
        <f>Q367*H367</f>
        <v>0.00036960000000000004</v>
      </c>
      <c r="S367" s="228">
        <v>0</v>
      </c>
      <c r="T367" s="229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0" t="s">
        <v>185</v>
      </c>
      <c r="AT367" s="230" t="s">
        <v>142</v>
      </c>
      <c r="AU367" s="230" t="s">
        <v>83</v>
      </c>
      <c r="AY367" s="17" t="s">
        <v>139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7" t="s">
        <v>147</v>
      </c>
      <c r="BK367" s="231">
        <f>ROUND(I367*H367,2)</f>
        <v>0</v>
      </c>
      <c r="BL367" s="17" t="s">
        <v>185</v>
      </c>
      <c r="BM367" s="230" t="s">
        <v>884</v>
      </c>
    </row>
    <row r="368" s="2" customFormat="1" ht="37.8" customHeight="1">
      <c r="A368" s="38"/>
      <c r="B368" s="39"/>
      <c r="C368" s="219" t="s">
        <v>546</v>
      </c>
      <c r="D368" s="219" t="s">
        <v>142</v>
      </c>
      <c r="E368" s="220" t="s">
        <v>940</v>
      </c>
      <c r="F368" s="221" t="s">
        <v>941</v>
      </c>
      <c r="G368" s="222" t="s">
        <v>167</v>
      </c>
      <c r="H368" s="223">
        <v>27.100000000000001</v>
      </c>
      <c r="I368" s="224"/>
      <c r="J368" s="225">
        <f>ROUND(I368*H368,2)</f>
        <v>0</v>
      </c>
      <c r="K368" s="221" t="s">
        <v>146</v>
      </c>
      <c r="L368" s="44"/>
      <c r="M368" s="226" t="s">
        <v>1</v>
      </c>
      <c r="N368" s="227" t="s">
        <v>40</v>
      </c>
      <c r="O368" s="92"/>
      <c r="P368" s="228">
        <f>O368*H368</f>
        <v>0</v>
      </c>
      <c r="Q368" s="228">
        <v>5.0000000000000002E-05</v>
      </c>
      <c r="R368" s="228">
        <f>Q368*H368</f>
        <v>0.0013550000000000001</v>
      </c>
      <c r="S368" s="228">
        <v>0</v>
      </c>
      <c r="T368" s="229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0" t="s">
        <v>185</v>
      </c>
      <c r="AT368" s="230" t="s">
        <v>142</v>
      </c>
      <c r="AU368" s="230" t="s">
        <v>83</v>
      </c>
      <c r="AY368" s="17" t="s">
        <v>139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7" t="s">
        <v>147</v>
      </c>
      <c r="BK368" s="231">
        <f>ROUND(I368*H368,2)</f>
        <v>0</v>
      </c>
      <c r="BL368" s="17" t="s">
        <v>185</v>
      </c>
      <c r="BM368" s="230" t="s">
        <v>888</v>
      </c>
    </row>
    <row r="369" s="13" customFormat="1">
      <c r="A369" s="13"/>
      <c r="B369" s="232"/>
      <c r="C369" s="233"/>
      <c r="D369" s="234" t="s">
        <v>148</v>
      </c>
      <c r="E369" s="235" t="s">
        <v>1</v>
      </c>
      <c r="F369" s="236" t="s">
        <v>943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148</v>
      </c>
      <c r="AU369" s="242" t="s">
        <v>83</v>
      </c>
      <c r="AV369" s="13" t="s">
        <v>81</v>
      </c>
      <c r="AW369" s="13" t="s">
        <v>30</v>
      </c>
      <c r="AX369" s="13" t="s">
        <v>73</v>
      </c>
      <c r="AY369" s="242" t="s">
        <v>139</v>
      </c>
    </row>
    <row r="370" s="14" customFormat="1">
      <c r="A370" s="14"/>
      <c r="B370" s="243"/>
      <c r="C370" s="244"/>
      <c r="D370" s="234" t="s">
        <v>148</v>
      </c>
      <c r="E370" s="245" t="s">
        <v>1</v>
      </c>
      <c r="F370" s="246" t="s">
        <v>1305</v>
      </c>
      <c r="G370" s="244"/>
      <c r="H370" s="247">
        <v>27.100000000000001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148</v>
      </c>
      <c r="AU370" s="253" t="s">
        <v>83</v>
      </c>
      <c r="AV370" s="14" t="s">
        <v>83</v>
      </c>
      <c r="AW370" s="14" t="s">
        <v>30</v>
      </c>
      <c r="AX370" s="14" t="s">
        <v>73</v>
      </c>
      <c r="AY370" s="253" t="s">
        <v>139</v>
      </c>
    </row>
    <row r="371" s="15" customFormat="1">
      <c r="A371" s="15"/>
      <c r="B371" s="254"/>
      <c r="C371" s="255"/>
      <c r="D371" s="234" t="s">
        <v>148</v>
      </c>
      <c r="E371" s="256" t="s">
        <v>1</v>
      </c>
      <c r="F371" s="257" t="s">
        <v>153</v>
      </c>
      <c r="G371" s="255"/>
      <c r="H371" s="258">
        <v>27.100000000000001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4" t="s">
        <v>148</v>
      </c>
      <c r="AU371" s="264" t="s">
        <v>83</v>
      </c>
      <c r="AV371" s="15" t="s">
        <v>147</v>
      </c>
      <c r="AW371" s="15" t="s">
        <v>30</v>
      </c>
      <c r="AX371" s="15" t="s">
        <v>81</v>
      </c>
      <c r="AY371" s="264" t="s">
        <v>139</v>
      </c>
    </row>
    <row r="372" s="2" customFormat="1" ht="24.15" customHeight="1">
      <c r="A372" s="38"/>
      <c r="B372" s="39"/>
      <c r="C372" s="219" t="s">
        <v>364</v>
      </c>
      <c r="D372" s="219" t="s">
        <v>142</v>
      </c>
      <c r="E372" s="220" t="s">
        <v>946</v>
      </c>
      <c r="F372" s="221" t="s">
        <v>947</v>
      </c>
      <c r="G372" s="222" t="s">
        <v>167</v>
      </c>
      <c r="H372" s="223">
        <v>27.100000000000001</v>
      </c>
      <c r="I372" s="224"/>
      <c r="J372" s="225">
        <f>ROUND(I372*H372,2)</f>
        <v>0</v>
      </c>
      <c r="K372" s="221" t="s">
        <v>146</v>
      </c>
      <c r="L372" s="44"/>
      <c r="M372" s="226" t="s">
        <v>1</v>
      </c>
      <c r="N372" s="227" t="s">
        <v>40</v>
      </c>
      <c r="O372" s="92"/>
      <c r="P372" s="228">
        <f>O372*H372</f>
        <v>0</v>
      </c>
      <c r="Q372" s="228">
        <v>3.0000000000000001E-05</v>
      </c>
      <c r="R372" s="228">
        <f>Q372*H372</f>
        <v>0.00081300000000000003</v>
      </c>
      <c r="S372" s="228">
        <v>0</v>
      </c>
      <c r="T372" s="22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0" t="s">
        <v>185</v>
      </c>
      <c r="AT372" s="230" t="s">
        <v>142</v>
      </c>
      <c r="AU372" s="230" t="s">
        <v>83</v>
      </c>
      <c r="AY372" s="17" t="s">
        <v>139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147</v>
      </c>
      <c r="BK372" s="231">
        <f>ROUND(I372*H372,2)</f>
        <v>0</v>
      </c>
      <c r="BL372" s="17" t="s">
        <v>185</v>
      </c>
      <c r="BM372" s="230" t="s">
        <v>891</v>
      </c>
    </row>
    <row r="373" s="2" customFormat="1" ht="37.8" customHeight="1">
      <c r="A373" s="38"/>
      <c r="B373" s="39"/>
      <c r="C373" s="219" t="s">
        <v>553</v>
      </c>
      <c r="D373" s="219" t="s">
        <v>142</v>
      </c>
      <c r="E373" s="220" t="s">
        <v>949</v>
      </c>
      <c r="F373" s="221" t="s">
        <v>950</v>
      </c>
      <c r="G373" s="222" t="s">
        <v>173</v>
      </c>
      <c r="H373" s="223">
        <v>16.280000000000001</v>
      </c>
      <c r="I373" s="224"/>
      <c r="J373" s="225">
        <f>ROUND(I373*H373,2)</f>
        <v>0</v>
      </c>
      <c r="K373" s="221" t="s">
        <v>146</v>
      </c>
      <c r="L373" s="44"/>
      <c r="M373" s="226" t="s">
        <v>1</v>
      </c>
      <c r="N373" s="227" t="s">
        <v>40</v>
      </c>
      <c r="O373" s="92"/>
      <c r="P373" s="228">
        <f>O373*H373</f>
        <v>0</v>
      </c>
      <c r="Q373" s="228">
        <v>0.00013999999999999999</v>
      </c>
      <c r="R373" s="228">
        <f>Q373*H373</f>
        <v>0.0022791999999999999</v>
      </c>
      <c r="S373" s="228">
        <v>0</v>
      </c>
      <c r="T373" s="229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0" t="s">
        <v>185</v>
      </c>
      <c r="AT373" s="230" t="s">
        <v>142</v>
      </c>
      <c r="AU373" s="230" t="s">
        <v>83</v>
      </c>
      <c r="AY373" s="17" t="s">
        <v>139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7" t="s">
        <v>147</v>
      </c>
      <c r="BK373" s="231">
        <f>ROUND(I373*H373,2)</f>
        <v>0</v>
      </c>
      <c r="BL373" s="17" t="s">
        <v>185</v>
      </c>
      <c r="BM373" s="230" t="s">
        <v>968</v>
      </c>
    </row>
    <row r="374" s="2" customFormat="1" ht="24.15" customHeight="1">
      <c r="A374" s="38"/>
      <c r="B374" s="39"/>
      <c r="C374" s="219" t="s">
        <v>557</v>
      </c>
      <c r="D374" s="219" t="s">
        <v>142</v>
      </c>
      <c r="E374" s="220" t="s">
        <v>953</v>
      </c>
      <c r="F374" s="221" t="s">
        <v>954</v>
      </c>
      <c r="G374" s="222" t="s">
        <v>173</v>
      </c>
      <c r="H374" s="223">
        <v>16.280000000000001</v>
      </c>
      <c r="I374" s="224"/>
      <c r="J374" s="225">
        <f>ROUND(I374*H374,2)</f>
        <v>0</v>
      </c>
      <c r="K374" s="221" t="s">
        <v>146</v>
      </c>
      <c r="L374" s="44"/>
      <c r="M374" s="226" t="s">
        <v>1</v>
      </c>
      <c r="N374" s="227" t="s">
        <v>40</v>
      </c>
      <c r="O374" s="92"/>
      <c r="P374" s="228">
        <f>O374*H374</f>
        <v>0</v>
      </c>
      <c r="Q374" s="228">
        <v>0.00097999999999999997</v>
      </c>
      <c r="R374" s="228">
        <f>Q374*H374</f>
        <v>0.015954400000000001</v>
      </c>
      <c r="S374" s="228">
        <v>0</v>
      </c>
      <c r="T374" s="229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0" t="s">
        <v>185</v>
      </c>
      <c r="AT374" s="230" t="s">
        <v>142</v>
      </c>
      <c r="AU374" s="230" t="s">
        <v>83</v>
      </c>
      <c r="AY374" s="17" t="s">
        <v>139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7" t="s">
        <v>147</v>
      </c>
      <c r="BK374" s="231">
        <f>ROUND(I374*H374,2)</f>
        <v>0</v>
      </c>
      <c r="BL374" s="17" t="s">
        <v>185</v>
      </c>
      <c r="BM374" s="230" t="s">
        <v>900</v>
      </c>
    </row>
    <row r="375" s="12" customFormat="1" ht="22.8" customHeight="1">
      <c r="A375" s="12"/>
      <c r="B375" s="203"/>
      <c r="C375" s="204"/>
      <c r="D375" s="205" t="s">
        <v>72</v>
      </c>
      <c r="E375" s="217" t="s">
        <v>956</v>
      </c>
      <c r="F375" s="217" t="s">
        <v>957</v>
      </c>
      <c r="G375" s="204"/>
      <c r="H375" s="204"/>
      <c r="I375" s="207"/>
      <c r="J375" s="218">
        <f>BK375</f>
        <v>0</v>
      </c>
      <c r="K375" s="204"/>
      <c r="L375" s="209"/>
      <c r="M375" s="210"/>
      <c r="N375" s="211"/>
      <c r="O375" s="211"/>
      <c r="P375" s="212">
        <f>SUM(P376:P379)</f>
        <v>0</v>
      </c>
      <c r="Q375" s="211"/>
      <c r="R375" s="212">
        <f>SUM(R376:R379)</f>
        <v>0.1486268</v>
      </c>
      <c r="S375" s="211"/>
      <c r="T375" s="213">
        <f>SUM(T376:T379)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4" t="s">
        <v>83</v>
      </c>
      <c r="AT375" s="215" t="s">
        <v>72</v>
      </c>
      <c r="AU375" s="215" t="s">
        <v>81</v>
      </c>
      <c r="AY375" s="214" t="s">
        <v>139</v>
      </c>
      <c r="BK375" s="216">
        <f>SUM(BK376:BK379)</f>
        <v>0</v>
      </c>
    </row>
    <row r="376" s="2" customFormat="1" ht="24.15" customHeight="1">
      <c r="A376" s="38"/>
      <c r="B376" s="39"/>
      <c r="C376" s="219" t="s">
        <v>561</v>
      </c>
      <c r="D376" s="219" t="s">
        <v>142</v>
      </c>
      <c r="E376" s="220" t="s">
        <v>958</v>
      </c>
      <c r="F376" s="221" t="s">
        <v>959</v>
      </c>
      <c r="G376" s="222" t="s">
        <v>173</v>
      </c>
      <c r="H376" s="223">
        <v>303.31999999999999</v>
      </c>
      <c r="I376" s="224"/>
      <c r="J376" s="225">
        <f>ROUND(I376*H376,2)</f>
        <v>0</v>
      </c>
      <c r="K376" s="221" t="s">
        <v>146</v>
      </c>
      <c r="L376" s="44"/>
      <c r="M376" s="226" t="s">
        <v>1</v>
      </c>
      <c r="N376" s="227" t="s">
        <v>40</v>
      </c>
      <c r="O376" s="92"/>
      <c r="P376" s="228">
        <f>O376*H376</f>
        <v>0</v>
      </c>
      <c r="Q376" s="228">
        <v>0.00020000000000000001</v>
      </c>
      <c r="R376" s="228">
        <f>Q376*H376</f>
        <v>0.060664000000000003</v>
      </c>
      <c r="S376" s="228">
        <v>0</v>
      </c>
      <c r="T376" s="229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0" t="s">
        <v>185</v>
      </c>
      <c r="AT376" s="230" t="s">
        <v>142</v>
      </c>
      <c r="AU376" s="230" t="s">
        <v>83</v>
      </c>
      <c r="AY376" s="17" t="s">
        <v>139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7" t="s">
        <v>147</v>
      </c>
      <c r="BK376" s="231">
        <f>ROUND(I376*H376,2)</f>
        <v>0</v>
      </c>
      <c r="BL376" s="17" t="s">
        <v>185</v>
      </c>
      <c r="BM376" s="230" t="s">
        <v>904</v>
      </c>
    </row>
    <row r="377" s="14" customFormat="1">
      <c r="A377" s="14"/>
      <c r="B377" s="243"/>
      <c r="C377" s="244"/>
      <c r="D377" s="234" t="s">
        <v>148</v>
      </c>
      <c r="E377" s="245" t="s">
        <v>1</v>
      </c>
      <c r="F377" s="246" t="s">
        <v>1306</v>
      </c>
      <c r="G377" s="244"/>
      <c r="H377" s="247">
        <v>303.31999999999999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148</v>
      </c>
      <c r="AU377" s="253" t="s">
        <v>83</v>
      </c>
      <c r="AV377" s="14" t="s">
        <v>83</v>
      </c>
      <c r="AW377" s="14" t="s">
        <v>30</v>
      </c>
      <c r="AX377" s="14" t="s">
        <v>73</v>
      </c>
      <c r="AY377" s="253" t="s">
        <v>139</v>
      </c>
    </row>
    <row r="378" s="15" customFormat="1">
      <c r="A378" s="15"/>
      <c r="B378" s="254"/>
      <c r="C378" s="255"/>
      <c r="D378" s="234" t="s">
        <v>148</v>
      </c>
      <c r="E378" s="256" t="s">
        <v>1</v>
      </c>
      <c r="F378" s="257" t="s">
        <v>153</v>
      </c>
      <c r="G378" s="255"/>
      <c r="H378" s="258">
        <v>303.31999999999999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4" t="s">
        <v>148</v>
      </c>
      <c r="AU378" s="264" t="s">
        <v>83</v>
      </c>
      <c r="AV378" s="15" t="s">
        <v>147</v>
      </c>
      <c r="AW378" s="15" t="s">
        <v>30</v>
      </c>
      <c r="AX378" s="15" t="s">
        <v>81</v>
      </c>
      <c r="AY378" s="264" t="s">
        <v>139</v>
      </c>
    </row>
    <row r="379" s="2" customFormat="1" ht="37.8" customHeight="1">
      <c r="A379" s="38"/>
      <c r="B379" s="39"/>
      <c r="C379" s="219" t="s">
        <v>374</v>
      </c>
      <c r="D379" s="219" t="s">
        <v>142</v>
      </c>
      <c r="E379" s="220" t="s">
        <v>963</v>
      </c>
      <c r="F379" s="221" t="s">
        <v>964</v>
      </c>
      <c r="G379" s="222" t="s">
        <v>173</v>
      </c>
      <c r="H379" s="223">
        <v>303.31999999999999</v>
      </c>
      <c r="I379" s="224"/>
      <c r="J379" s="225">
        <f>ROUND(I379*H379,2)</f>
        <v>0</v>
      </c>
      <c r="K379" s="221" t="s">
        <v>146</v>
      </c>
      <c r="L379" s="44"/>
      <c r="M379" s="226" t="s">
        <v>1</v>
      </c>
      <c r="N379" s="227" t="s">
        <v>40</v>
      </c>
      <c r="O379" s="92"/>
      <c r="P379" s="228">
        <f>O379*H379</f>
        <v>0</v>
      </c>
      <c r="Q379" s="228">
        <v>0.00029</v>
      </c>
      <c r="R379" s="228">
        <f>Q379*H379</f>
        <v>0.087962799999999994</v>
      </c>
      <c r="S379" s="228">
        <v>0</v>
      </c>
      <c r="T379" s="22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0" t="s">
        <v>185</v>
      </c>
      <c r="AT379" s="230" t="s">
        <v>142</v>
      </c>
      <c r="AU379" s="230" t="s">
        <v>83</v>
      </c>
      <c r="AY379" s="17" t="s">
        <v>139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7" t="s">
        <v>147</v>
      </c>
      <c r="BK379" s="231">
        <f>ROUND(I379*H379,2)</f>
        <v>0</v>
      </c>
      <c r="BL379" s="17" t="s">
        <v>185</v>
      </c>
      <c r="BM379" s="230" t="s">
        <v>995</v>
      </c>
    </row>
    <row r="380" s="12" customFormat="1" ht="25.92" customHeight="1">
      <c r="A380" s="12"/>
      <c r="B380" s="203"/>
      <c r="C380" s="204"/>
      <c r="D380" s="205" t="s">
        <v>72</v>
      </c>
      <c r="E380" s="206" t="s">
        <v>1108</v>
      </c>
      <c r="F380" s="206" t="s">
        <v>1109</v>
      </c>
      <c r="G380" s="204"/>
      <c r="H380" s="204"/>
      <c r="I380" s="207"/>
      <c r="J380" s="208">
        <f>BK380</f>
        <v>0</v>
      </c>
      <c r="K380" s="204"/>
      <c r="L380" s="209"/>
      <c r="M380" s="210"/>
      <c r="N380" s="211"/>
      <c r="O380" s="211"/>
      <c r="P380" s="212">
        <f>SUM(P381:P398)</f>
        <v>0</v>
      </c>
      <c r="Q380" s="211"/>
      <c r="R380" s="212">
        <f>SUM(R381:R398)</f>
        <v>0</v>
      </c>
      <c r="S380" s="211"/>
      <c r="T380" s="213">
        <f>SUM(T381:T398)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4" t="s">
        <v>147</v>
      </c>
      <c r="AT380" s="215" t="s">
        <v>72</v>
      </c>
      <c r="AU380" s="215" t="s">
        <v>73</v>
      </c>
      <c r="AY380" s="214" t="s">
        <v>139</v>
      </c>
      <c r="BK380" s="216">
        <f>SUM(BK381:BK398)</f>
        <v>0</v>
      </c>
    </row>
    <row r="381" s="2" customFormat="1" ht="24.15" customHeight="1">
      <c r="A381" s="38"/>
      <c r="B381" s="39"/>
      <c r="C381" s="219" t="s">
        <v>568</v>
      </c>
      <c r="D381" s="219" t="s">
        <v>142</v>
      </c>
      <c r="E381" s="220" t="s">
        <v>1111</v>
      </c>
      <c r="F381" s="221" t="s">
        <v>1112</v>
      </c>
      <c r="G381" s="222" t="s">
        <v>1113</v>
      </c>
      <c r="H381" s="223">
        <v>11</v>
      </c>
      <c r="I381" s="224"/>
      <c r="J381" s="225">
        <f>ROUND(I381*H381,2)</f>
        <v>0</v>
      </c>
      <c r="K381" s="221" t="s">
        <v>146</v>
      </c>
      <c r="L381" s="44"/>
      <c r="M381" s="226" t="s">
        <v>1</v>
      </c>
      <c r="N381" s="227" t="s">
        <v>40</v>
      </c>
      <c r="O381" s="92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0" t="s">
        <v>1307</v>
      </c>
      <c r="AT381" s="230" t="s">
        <v>142</v>
      </c>
      <c r="AU381" s="230" t="s">
        <v>81</v>
      </c>
      <c r="AY381" s="17" t="s">
        <v>139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7" t="s">
        <v>147</v>
      </c>
      <c r="BK381" s="231">
        <f>ROUND(I381*H381,2)</f>
        <v>0</v>
      </c>
      <c r="BL381" s="17" t="s">
        <v>1307</v>
      </c>
      <c r="BM381" s="230" t="s">
        <v>919</v>
      </c>
    </row>
    <row r="382" s="13" customFormat="1">
      <c r="A382" s="13"/>
      <c r="B382" s="232"/>
      <c r="C382" s="233"/>
      <c r="D382" s="234" t="s">
        <v>148</v>
      </c>
      <c r="E382" s="235" t="s">
        <v>1</v>
      </c>
      <c r="F382" s="236" t="s">
        <v>1308</v>
      </c>
      <c r="G382" s="233"/>
      <c r="H382" s="235" t="s">
        <v>1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148</v>
      </c>
      <c r="AU382" s="242" t="s">
        <v>81</v>
      </c>
      <c r="AV382" s="13" t="s">
        <v>81</v>
      </c>
      <c r="AW382" s="13" t="s">
        <v>30</v>
      </c>
      <c r="AX382" s="13" t="s">
        <v>73</v>
      </c>
      <c r="AY382" s="242" t="s">
        <v>139</v>
      </c>
    </row>
    <row r="383" s="14" customFormat="1">
      <c r="A383" s="14"/>
      <c r="B383" s="243"/>
      <c r="C383" s="244"/>
      <c r="D383" s="234" t="s">
        <v>148</v>
      </c>
      <c r="E383" s="245" t="s">
        <v>1</v>
      </c>
      <c r="F383" s="246" t="s">
        <v>164</v>
      </c>
      <c r="G383" s="244"/>
      <c r="H383" s="247">
        <v>5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148</v>
      </c>
      <c r="AU383" s="253" t="s">
        <v>81</v>
      </c>
      <c r="AV383" s="14" t="s">
        <v>83</v>
      </c>
      <c r="AW383" s="14" t="s">
        <v>30</v>
      </c>
      <c r="AX383" s="14" t="s">
        <v>73</v>
      </c>
      <c r="AY383" s="253" t="s">
        <v>139</v>
      </c>
    </row>
    <row r="384" s="13" customFormat="1">
      <c r="A384" s="13"/>
      <c r="B384" s="232"/>
      <c r="C384" s="233"/>
      <c r="D384" s="234" t="s">
        <v>148</v>
      </c>
      <c r="E384" s="235" t="s">
        <v>1</v>
      </c>
      <c r="F384" s="236" t="s">
        <v>1309</v>
      </c>
      <c r="G384" s="233"/>
      <c r="H384" s="235" t="s">
        <v>1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148</v>
      </c>
      <c r="AU384" s="242" t="s">
        <v>81</v>
      </c>
      <c r="AV384" s="13" t="s">
        <v>81</v>
      </c>
      <c r="AW384" s="13" t="s">
        <v>30</v>
      </c>
      <c r="AX384" s="13" t="s">
        <v>73</v>
      </c>
      <c r="AY384" s="242" t="s">
        <v>139</v>
      </c>
    </row>
    <row r="385" s="14" customFormat="1">
      <c r="A385" s="14"/>
      <c r="B385" s="243"/>
      <c r="C385" s="244"/>
      <c r="D385" s="234" t="s">
        <v>148</v>
      </c>
      <c r="E385" s="245" t="s">
        <v>1</v>
      </c>
      <c r="F385" s="246" t="s">
        <v>159</v>
      </c>
      <c r="G385" s="244"/>
      <c r="H385" s="247">
        <v>6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148</v>
      </c>
      <c r="AU385" s="253" t="s">
        <v>81</v>
      </c>
      <c r="AV385" s="14" t="s">
        <v>83</v>
      </c>
      <c r="AW385" s="14" t="s">
        <v>30</v>
      </c>
      <c r="AX385" s="14" t="s">
        <v>73</v>
      </c>
      <c r="AY385" s="253" t="s">
        <v>139</v>
      </c>
    </row>
    <row r="386" s="15" customFormat="1">
      <c r="A386" s="15"/>
      <c r="B386" s="254"/>
      <c r="C386" s="255"/>
      <c r="D386" s="234" t="s">
        <v>148</v>
      </c>
      <c r="E386" s="256" t="s">
        <v>1</v>
      </c>
      <c r="F386" s="257" t="s">
        <v>153</v>
      </c>
      <c r="G386" s="255"/>
      <c r="H386" s="258">
        <v>11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4" t="s">
        <v>148</v>
      </c>
      <c r="AU386" s="264" t="s">
        <v>81</v>
      </c>
      <c r="AV386" s="15" t="s">
        <v>147</v>
      </c>
      <c r="AW386" s="15" t="s">
        <v>30</v>
      </c>
      <c r="AX386" s="15" t="s">
        <v>81</v>
      </c>
      <c r="AY386" s="264" t="s">
        <v>139</v>
      </c>
    </row>
    <row r="387" s="2" customFormat="1" ht="24.15" customHeight="1">
      <c r="A387" s="38"/>
      <c r="B387" s="39"/>
      <c r="C387" s="219" t="s">
        <v>377</v>
      </c>
      <c r="D387" s="219" t="s">
        <v>142</v>
      </c>
      <c r="E387" s="220" t="s">
        <v>1117</v>
      </c>
      <c r="F387" s="221" t="s">
        <v>1118</v>
      </c>
      <c r="G387" s="222" t="s">
        <v>1113</v>
      </c>
      <c r="H387" s="223">
        <v>4</v>
      </c>
      <c r="I387" s="224"/>
      <c r="J387" s="225">
        <f>ROUND(I387*H387,2)</f>
        <v>0</v>
      </c>
      <c r="K387" s="221" t="s">
        <v>146</v>
      </c>
      <c r="L387" s="44"/>
      <c r="M387" s="226" t="s">
        <v>1</v>
      </c>
      <c r="N387" s="227" t="s">
        <v>40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0" t="s">
        <v>1307</v>
      </c>
      <c r="AT387" s="230" t="s">
        <v>142</v>
      </c>
      <c r="AU387" s="230" t="s">
        <v>81</v>
      </c>
      <c r="AY387" s="17" t="s">
        <v>139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7" t="s">
        <v>147</v>
      </c>
      <c r="BK387" s="231">
        <f>ROUND(I387*H387,2)</f>
        <v>0</v>
      </c>
      <c r="BL387" s="17" t="s">
        <v>1307</v>
      </c>
      <c r="BM387" s="230" t="s">
        <v>922</v>
      </c>
    </row>
    <row r="388" s="13" customFormat="1">
      <c r="A388" s="13"/>
      <c r="B388" s="232"/>
      <c r="C388" s="233"/>
      <c r="D388" s="234" t="s">
        <v>148</v>
      </c>
      <c r="E388" s="235" t="s">
        <v>1</v>
      </c>
      <c r="F388" s="236" t="s">
        <v>1310</v>
      </c>
      <c r="G388" s="233"/>
      <c r="H388" s="235" t="s">
        <v>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148</v>
      </c>
      <c r="AU388" s="242" t="s">
        <v>81</v>
      </c>
      <c r="AV388" s="13" t="s">
        <v>81</v>
      </c>
      <c r="AW388" s="13" t="s">
        <v>30</v>
      </c>
      <c r="AX388" s="13" t="s">
        <v>73</v>
      </c>
      <c r="AY388" s="242" t="s">
        <v>139</v>
      </c>
    </row>
    <row r="389" s="14" customFormat="1">
      <c r="A389" s="14"/>
      <c r="B389" s="243"/>
      <c r="C389" s="244"/>
      <c r="D389" s="234" t="s">
        <v>148</v>
      </c>
      <c r="E389" s="245" t="s">
        <v>1</v>
      </c>
      <c r="F389" s="246" t="s">
        <v>147</v>
      </c>
      <c r="G389" s="244"/>
      <c r="H389" s="247">
        <v>4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148</v>
      </c>
      <c r="AU389" s="253" t="s">
        <v>81</v>
      </c>
      <c r="AV389" s="14" t="s">
        <v>83</v>
      </c>
      <c r="AW389" s="14" t="s">
        <v>30</v>
      </c>
      <c r="AX389" s="14" t="s">
        <v>73</v>
      </c>
      <c r="AY389" s="253" t="s">
        <v>139</v>
      </c>
    </row>
    <row r="390" s="15" customFormat="1">
      <c r="A390" s="15"/>
      <c r="B390" s="254"/>
      <c r="C390" s="255"/>
      <c r="D390" s="234" t="s">
        <v>148</v>
      </c>
      <c r="E390" s="256" t="s">
        <v>1</v>
      </c>
      <c r="F390" s="257" t="s">
        <v>153</v>
      </c>
      <c r="G390" s="255"/>
      <c r="H390" s="258">
        <v>4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4" t="s">
        <v>148</v>
      </c>
      <c r="AU390" s="264" t="s">
        <v>81</v>
      </c>
      <c r="AV390" s="15" t="s">
        <v>147</v>
      </c>
      <c r="AW390" s="15" t="s">
        <v>30</v>
      </c>
      <c r="AX390" s="15" t="s">
        <v>81</v>
      </c>
      <c r="AY390" s="264" t="s">
        <v>139</v>
      </c>
    </row>
    <row r="391" s="2" customFormat="1" ht="24.15" customHeight="1">
      <c r="A391" s="38"/>
      <c r="B391" s="39"/>
      <c r="C391" s="219" t="s">
        <v>575</v>
      </c>
      <c r="D391" s="219" t="s">
        <v>142</v>
      </c>
      <c r="E391" s="220" t="s">
        <v>1121</v>
      </c>
      <c r="F391" s="221" t="s">
        <v>1122</v>
      </c>
      <c r="G391" s="222" t="s">
        <v>1113</v>
      </c>
      <c r="H391" s="223">
        <v>25</v>
      </c>
      <c r="I391" s="224"/>
      <c r="J391" s="225">
        <f>ROUND(I391*H391,2)</f>
        <v>0</v>
      </c>
      <c r="K391" s="221" t="s">
        <v>146</v>
      </c>
      <c r="L391" s="44"/>
      <c r="M391" s="226" t="s">
        <v>1</v>
      </c>
      <c r="N391" s="227" t="s">
        <v>40</v>
      </c>
      <c r="O391" s="92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0" t="s">
        <v>1307</v>
      </c>
      <c r="AT391" s="230" t="s">
        <v>142</v>
      </c>
      <c r="AU391" s="230" t="s">
        <v>81</v>
      </c>
      <c r="AY391" s="17" t="s">
        <v>139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7" t="s">
        <v>147</v>
      </c>
      <c r="BK391" s="231">
        <f>ROUND(I391*H391,2)</f>
        <v>0</v>
      </c>
      <c r="BL391" s="17" t="s">
        <v>1307</v>
      </c>
      <c r="BM391" s="230" t="s">
        <v>932</v>
      </c>
    </row>
    <row r="392" s="13" customFormat="1">
      <c r="A392" s="13"/>
      <c r="B392" s="232"/>
      <c r="C392" s="233"/>
      <c r="D392" s="234" t="s">
        <v>148</v>
      </c>
      <c r="E392" s="235" t="s">
        <v>1</v>
      </c>
      <c r="F392" s="236" t="s">
        <v>1311</v>
      </c>
      <c r="G392" s="233"/>
      <c r="H392" s="235" t="s">
        <v>1</v>
      </c>
      <c r="I392" s="237"/>
      <c r="J392" s="233"/>
      <c r="K392" s="233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148</v>
      </c>
      <c r="AU392" s="242" t="s">
        <v>81</v>
      </c>
      <c r="AV392" s="13" t="s">
        <v>81</v>
      </c>
      <c r="AW392" s="13" t="s">
        <v>30</v>
      </c>
      <c r="AX392" s="13" t="s">
        <v>73</v>
      </c>
      <c r="AY392" s="242" t="s">
        <v>139</v>
      </c>
    </row>
    <row r="393" s="14" customFormat="1">
      <c r="A393" s="14"/>
      <c r="B393" s="243"/>
      <c r="C393" s="244"/>
      <c r="D393" s="234" t="s">
        <v>148</v>
      </c>
      <c r="E393" s="245" t="s">
        <v>1</v>
      </c>
      <c r="F393" s="246" t="s">
        <v>251</v>
      </c>
      <c r="G393" s="244"/>
      <c r="H393" s="247">
        <v>25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148</v>
      </c>
      <c r="AU393" s="253" t="s">
        <v>81</v>
      </c>
      <c r="AV393" s="14" t="s">
        <v>83</v>
      </c>
      <c r="AW393" s="14" t="s">
        <v>30</v>
      </c>
      <c r="AX393" s="14" t="s">
        <v>73</v>
      </c>
      <c r="AY393" s="253" t="s">
        <v>139</v>
      </c>
    </row>
    <row r="394" s="15" customFormat="1">
      <c r="A394" s="15"/>
      <c r="B394" s="254"/>
      <c r="C394" s="255"/>
      <c r="D394" s="234" t="s">
        <v>148</v>
      </c>
      <c r="E394" s="256" t="s">
        <v>1</v>
      </c>
      <c r="F394" s="257" t="s">
        <v>153</v>
      </c>
      <c r="G394" s="255"/>
      <c r="H394" s="258">
        <v>25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4" t="s">
        <v>148</v>
      </c>
      <c r="AU394" s="264" t="s">
        <v>81</v>
      </c>
      <c r="AV394" s="15" t="s">
        <v>147</v>
      </c>
      <c r="AW394" s="15" t="s">
        <v>30</v>
      </c>
      <c r="AX394" s="15" t="s">
        <v>81</v>
      </c>
      <c r="AY394" s="264" t="s">
        <v>139</v>
      </c>
    </row>
    <row r="395" s="2" customFormat="1" ht="24.15" customHeight="1">
      <c r="A395" s="38"/>
      <c r="B395" s="39"/>
      <c r="C395" s="219" t="s">
        <v>381</v>
      </c>
      <c r="D395" s="219" t="s">
        <v>142</v>
      </c>
      <c r="E395" s="220" t="s">
        <v>1125</v>
      </c>
      <c r="F395" s="221" t="s">
        <v>1126</v>
      </c>
      <c r="G395" s="222" t="s">
        <v>1113</v>
      </c>
      <c r="H395" s="223">
        <v>11</v>
      </c>
      <c r="I395" s="224"/>
      <c r="J395" s="225">
        <f>ROUND(I395*H395,2)</f>
        <v>0</v>
      </c>
      <c r="K395" s="221" t="s">
        <v>146</v>
      </c>
      <c r="L395" s="44"/>
      <c r="M395" s="226" t="s">
        <v>1</v>
      </c>
      <c r="N395" s="227" t="s">
        <v>40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0" t="s">
        <v>1307</v>
      </c>
      <c r="AT395" s="230" t="s">
        <v>142</v>
      </c>
      <c r="AU395" s="230" t="s">
        <v>81</v>
      </c>
      <c r="AY395" s="17" t="s">
        <v>139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7" t="s">
        <v>147</v>
      </c>
      <c r="BK395" s="231">
        <f>ROUND(I395*H395,2)</f>
        <v>0</v>
      </c>
      <c r="BL395" s="17" t="s">
        <v>1307</v>
      </c>
      <c r="BM395" s="230" t="s">
        <v>935</v>
      </c>
    </row>
    <row r="396" s="13" customFormat="1">
      <c r="A396" s="13"/>
      <c r="B396" s="232"/>
      <c r="C396" s="233"/>
      <c r="D396" s="234" t="s">
        <v>148</v>
      </c>
      <c r="E396" s="235" t="s">
        <v>1</v>
      </c>
      <c r="F396" s="236" t="s">
        <v>1312</v>
      </c>
      <c r="G396" s="233"/>
      <c r="H396" s="235" t="s">
        <v>1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148</v>
      </c>
      <c r="AU396" s="242" t="s">
        <v>81</v>
      </c>
      <c r="AV396" s="13" t="s">
        <v>81</v>
      </c>
      <c r="AW396" s="13" t="s">
        <v>30</v>
      </c>
      <c r="AX396" s="13" t="s">
        <v>73</v>
      </c>
      <c r="AY396" s="242" t="s">
        <v>139</v>
      </c>
    </row>
    <row r="397" s="14" customFormat="1">
      <c r="A397" s="14"/>
      <c r="B397" s="243"/>
      <c r="C397" s="244"/>
      <c r="D397" s="234" t="s">
        <v>148</v>
      </c>
      <c r="E397" s="245" t="s">
        <v>1</v>
      </c>
      <c r="F397" s="246" t="s">
        <v>195</v>
      </c>
      <c r="G397" s="244"/>
      <c r="H397" s="247">
        <v>11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148</v>
      </c>
      <c r="AU397" s="253" t="s">
        <v>81</v>
      </c>
      <c r="AV397" s="14" t="s">
        <v>83</v>
      </c>
      <c r="AW397" s="14" t="s">
        <v>30</v>
      </c>
      <c r="AX397" s="14" t="s">
        <v>73</v>
      </c>
      <c r="AY397" s="253" t="s">
        <v>139</v>
      </c>
    </row>
    <row r="398" s="15" customFormat="1">
      <c r="A398" s="15"/>
      <c r="B398" s="254"/>
      <c r="C398" s="255"/>
      <c r="D398" s="234" t="s">
        <v>148</v>
      </c>
      <c r="E398" s="256" t="s">
        <v>1</v>
      </c>
      <c r="F398" s="257" t="s">
        <v>153</v>
      </c>
      <c r="G398" s="255"/>
      <c r="H398" s="258">
        <v>11</v>
      </c>
      <c r="I398" s="259"/>
      <c r="J398" s="255"/>
      <c r="K398" s="255"/>
      <c r="L398" s="260"/>
      <c r="M398" s="283"/>
      <c r="N398" s="284"/>
      <c r="O398" s="284"/>
      <c r="P398" s="284"/>
      <c r="Q398" s="284"/>
      <c r="R398" s="284"/>
      <c r="S398" s="284"/>
      <c r="T398" s="28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4" t="s">
        <v>148</v>
      </c>
      <c r="AU398" s="264" t="s">
        <v>81</v>
      </c>
      <c r="AV398" s="15" t="s">
        <v>147</v>
      </c>
      <c r="AW398" s="15" t="s">
        <v>30</v>
      </c>
      <c r="AX398" s="15" t="s">
        <v>81</v>
      </c>
      <c r="AY398" s="264" t="s">
        <v>139</v>
      </c>
    </row>
    <row r="399" s="2" customFormat="1" ht="6.96" customHeight="1">
      <c r="A399" s="38"/>
      <c r="B399" s="67"/>
      <c r="C399" s="68"/>
      <c r="D399" s="68"/>
      <c r="E399" s="68"/>
      <c r="F399" s="68"/>
      <c r="G399" s="68"/>
      <c r="H399" s="68"/>
      <c r="I399" s="68"/>
      <c r="J399" s="68"/>
      <c r="K399" s="68"/>
      <c r="L399" s="44"/>
      <c r="M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</row>
  </sheetData>
  <sheetProtection sheet="1" autoFilter="0" formatColumns="0" formatRows="0" objects="1" scenarios="1" spinCount="100000" saltValue="0MIgy3aDQf2GeNccX8kH2Hg+r4faFzfmsXo+uZ+YworOF60jyAJ5vLIVjxafLmcXcFzaYt3Q/SrgexvFAfWWPA==" hashValue="2V4VJMM1H9DfB7uR/nGj6EE8zjAEKpPyqq54OUSx8JPepo23Nnjvvmf0qBvQzmpDEc6CI48LIQ4totdNTbb4fA==" algorithmName="SHA-512" password="CC35"/>
  <autoFilter ref="C134:K398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83</v>
      </c>
    </row>
    <row r="4" s="1" customFormat="1" ht="24.96" customHeight="1">
      <c r="B4" s="20"/>
      <c r="D4" s="139" t="s">
        <v>90</v>
      </c>
      <c r="L4" s="20"/>
      <c r="M4" s="14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Domažlice - oprava budovy náhradního zdroje 1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91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1313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27. 8. 2020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33</v>
      </c>
      <c r="E30" s="38"/>
      <c r="F30" s="38"/>
      <c r="G30" s="38"/>
      <c r="H30" s="38"/>
      <c r="I30" s="38"/>
      <c r="J30" s="152">
        <f>ROUND(J127,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35</v>
      </c>
      <c r="G32" s="38"/>
      <c r="H32" s="38"/>
      <c r="I32" s="153" t="s">
        <v>34</v>
      </c>
      <c r="J32" s="153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37</v>
      </c>
      <c r="E33" s="141" t="s">
        <v>38</v>
      </c>
      <c r="F33" s="155">
        <f>ROUND((SUM(BE127:BE214)),  2)</f>
        <v>0</v>
      </c>
      <c r="G33" s="38"/>
      <c r="H33" s="38"/>
      <c r="I33" s="156">
        <v>0.20999999999999999</v>
      </c>
      <c r="J33" s="155">
        <f>ROUND(((SUM(BE127:BE214))*I33),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39</v>
      </c>
      <c r="F34" s="155">
        <f>ROUND((SUM(BF127:BF214)),  2)</f>
        <v>0</v>
      </c>
      <c r="G34" s="38"/>
      <c r="H34" s="38"/>
      <c r="I34" s="156">
        <v>0.14999999999999999</v>
      </c>
      <c r="J34" s="155">
        <f>ROUND(((SUM(BF127:BF214))*I34),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1" t="s">
        <v>37</v>
      </c>
      <c r="E35" s="141" t="s">
        <v>40</v>
      </c>
      <c r="F35" s="155">
        <f>ROUND((SUM(BG127:BG214)),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41</v>
      </c>
      <c r="F36" s="155">
        <f>ROUND((SUM(BH127:BH214)),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42</v>
      </c>
      <c r="F37" s="155">
        <f>ROUND((SUM(BI127:BI214)),  2)</f>
        <v>0</v>
      </c>
      <c r="G37" s="38"/>
      <c r="H37" s="38"/>
      <c r="I37" s="156">
        <v>0</v>
      </c>
      <c r="J37" s="155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Domažlice - oprava budovy náhradního zdroje 1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03 - Oprava oplocení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27. 8. 2020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96</v>
      </c>
      <c r="D96" s="40"/>
      <c r="E96" s="40"/>
      <c r="F96" s="40"/>
      <c r="G96" s="40"/>
      <c r="H96" s="40"/>
      <c r="I96" s="40"/>
      <c r="J96" s="111">
        <f>J127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80"/>
      <c r="C97" s="181"/>
      <c r="D97" s="182" t="s">
        <v>98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1160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1314</v>
      </c>
      <c r="E99" s="189"/>
      <c r="F99" s="189"/>
      <c r="G99" s="189"/>
      <c r="H99" s="189"/>
      <c r="I99" s="189"/>
      <c r="J99" s="190">
        <f>J149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99</v>
      </c>
      <c r="E100" s="189"/>
      <c r="F100" s="189"/>
      <c r="G100" s="189"/>
      <c r="H100" s="189"/>
      <c r="I100" s="189"/>
      <c r="J100" s="190">
        <f>J166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103</v>
      </c>
      <c r="E101" s="189"/>
      <c r="F101" s="189"/>
      <c r="G101" s="189"/>
      <c r="H101" s="189"/>
      <c r="I101" s="189"/>
      <c r="J101" s="190">
        <f>J183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104</v>
      </c>
      <c r="E102" s="189"/>
      <c r="F102" s="189"/>
      <c r="G102" s="189"/>
      <c r="H102" s="189"/>
      <c r="I102" s="189"/>
      <c r="J102" s="190">
        <f>J192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1315</v>
      </c>
      <c r="E103" s="189"/>
      <c r="F103" s="189"/>
      <c r="G103" s="189"/>
      <c r="H103" s="189"/>
      <c r="I103" s="189"/>
      <c r="J103" s="190">
        <f>J200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105</v>
      </c>
      <c r="E104" s="183"/>
      <c r="F104" s="183"/>
      <c r="G104" s="183"/>
      <c r="H104" s="183"/>
      <c r="I104" s="183"/>
      <c r="J104" s="184">
        <f>J202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118</v>
      </c>
      <c r="E105" s="183"/>
      <c r="F105" s="183"/>
      <c r="G105" s="183"/>
      <c r="H105" s="183"/>
      <c r="I105" s="183"/>
      <c r="J105" s="184">
        <f>J203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119</v>
      </c>
      <c r="E106" s="183"/>
      <c r="F106" s="183"/>
      <c r="G106" s="183"/>
      <c r="H106" s="183"/>
      <c r="I106" s="183"/>
      <c r="J106" s="184">
        <f>J212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123</v>
      </c>
      <c r="E107" s="189"/>
      <c r="F107" s="189"/>
      <c r="G107" s="189"/>
      <c r="H107" s="189"/>
      <c r="I107" s="189"/>
      <c r="J107" s="190">
        <f>J213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124</v>
      </c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5" t="str">
        <f>E7</f>
        <v>Domažlice - oprava budovy náhradního zdroje 1</v>
      </c>
      <c r="F117" s="32"/>
      <c r="G117" s="32"/>
      <c r="H117" s="32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91</v>
      </c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7" t="str">
        <f>E9</f>
        <v>SO 03 - Oprava oplocení</v>
      </c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80" t="str">
        <f>IF(J12="","",J12)</f>
        <v>27. 8. 2020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 xml:space="preserve"> </v>
      </c>
      <c r="G123" s="40"/>
      <c r="H123" s="40"/>
      <c r="I123" s="32" t="s">
        <v>29</v>
      </c>
      <c r="J123" s="36" t="str">
        <f>E21</f>
        <v xml:space="preserve"> </v>
      </c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32" t="s">
        <v>31</v>
      </c>
      <c r="J124" s="36" t="str">
        <f>E24</f>
        <v xml:space="preserve"> </v>
      </c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2"/>
      <c r="B126" s="193"/>
      <c r="C126" s="194" t="s">
        <v>125</v>
      </c>
      <c r="D126" s="195" t="s">
        <v>58</v>
      </c>
      <c r="E126" s="195" t="s">
        <v>54</v>
      </c>
      <c r="F126" s="195" t="s">
        <v>55</v>
      </c>
      <c r="G126" s="195" t="s">
        <v>126</v>
      </c>
      <c r="H126" s="195" t="s">
        <v>127</v>
      </c>
      <c r="I126" s="195" t="s">
        <v>128</v>
      </c>
      <c r="J126" s="195" t="s">
        <v>95</v>
      </c>
      <c r="K126" s="196" t="s">
        <v>129</v>
      </c>
      <c r="L126" s="197"/>
      <c r="M126" s="101" t="s">
        <v>1</v>
      </c>
      <c r="N126" s="102" t="s">
        <v>37</v>
      </c>
      <c r="O126" s="102" t="s">
        <v>130</v>
      </c>
      <c r="P126" s="102" t="s">
        <v>131</v>
      </c>
      <c r="Q126" s="102" t="s">
        <v>132</v>
      </c>
      <c r="R126" s="102" t="s">
        <v>133</v>
      </c>
      <c r="S126" s="102" t="s">
        <v>134</v>
      </c>
      <c r="T126" s="103" t="s">
        <v>135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8"/>
      <c r="B127" s="39"/>
      <c r="C127" s="108" t="s">
        <v>136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4"/>
      <c r="N127" s="199"/>
      <c r="O127" s="105"/>
      <c r="P127" s="200">
        <f>P128+P202+P203+P212</f>
        <v>0</v>
      </c>
      <c r="Q127" s="105"/>
      <c r="R127" s="200">
        <f>R128+R202+R203+R212</f>
        <v>9.5882793999999976</v>
      </c>
      <c r="S127" s="105"/>
      <c r="T127" s="201">
        <f>T128+T202+T203+T212</f>
        <v>0.70487200000000005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97</v>
      </c>
      <c r="BK127" s="202">
        <f>BK128+BK202+BK203+BK212</f>
        <v>0</v>
      </c>
    </row>
    <row r="128" s="12" customFormat="1" ht="25.92" customHeight="1">
      <c r="A128" s="12"/>
      <c r="B128" s="203"/>
      <c r="C128" s="204"/>
      <c r="D128" s="205" t="s">
        <v>72</v>
      </c>
      <c r="E128" s="206" t="s">
        <v>137</v>
      </c>
      <c r="F128" s="206" t="s">
        <v>138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P129+P149+P166+P183+P192+P200</f>
        <v>0</v>
      </c>
      <c r="Q128" s="211"/>
      <c r="R128" s="212">
        <f>R129+R149+R166+R183+R192+R200</f>
        <v>9.5882793999999976</v>
      </c>
      <c r="S128" s="211"/>
      <c r="T128" s="213">
        <f>T129+T149+T166+T183+T192+T200</f>
        <v>0.70487200000000005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81</v>
      </c>
      <c r="AT128" s="215" t="s">
        <v>72</v>
      </c>
      <c r="AU128" s="215" t="s">
        <v>73</v>
      </c>
      <c r="AY128" s="214" t="s">
        <v>139</v>
      </c>
      <c r="BK128" s="216">
        <f>BK129+BK149+BK166+BK183+BK192+BK200</f>
        <v>0</v>
      </c>
    </row>
    <row r="129" s="12" customFormat="1" ht="22.8" customHeight="1">
      <c r="A129" s="12"/>
      <c r="B129" s="203"/>
      <c r="C129" s="204"/>
      <c r="D129" s="205" t="s">
        <v>72</v>
      </c>
      <c r="E129" s="217" t="s">
        <v>81</v>
      </c>
      <c r="F129" s="217" t="s">
        <v>1165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SUM(P130:P148)</f>
        <v>0</v>
      </c>
      <c r="Q129" s="211"/>
      <c r="R129" s="212">
        <f>SUM(R130:R148)</f>
        <v>0</v>
      </c>
      <c r="S129" s="211"/>
      <c r="T129" s="213">
        <f>SUM(T130:T148)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81</v>
      </c>
      <c r="AT129" s="215" t="s">
        <v>72</v>
      </c>
      <c r="AU129" s="215" t="s">
        <v>81</v>
      </c>
      <c r="AY129" s="214" t="s">
        <v>139</v>
      </c>
      <c r="BK129" s="216">
        <f>SUM(BK130:BK148)</f>
        <v>0</v>
      </c>
    </row>
    <row r="130" s="2" customFormat="1" ht="37.8" customHeight="1">
      <c r="A130" s="38"/>
      <c r="B130" s="39"/>
      <c r="C130" s="219" t="s">
        <v>81</v>
      </c>
      <c r="D130" s="219" t="s">
        <v>142</v>
      </c>
      <c r="E130" s="220" t="s">
        <v>1316</v>
      </c>
      <c r="F130" s="221" t="s">
        <v>1317</v>
      </c>
      <c r="G130" s="222" t="s">
        <v>156</v>
      </c>
      <c r="H130" s="223">
        <v>2.2999999999999998</v>
      </c>
      <c r="I130" s="224"/>
      <c r="J130" s="225">
        <f>ROUND(I130*H130,2)</f>
        <v>0</v>
      </c>
      <c r="K130" s="221" t="s">
        <v>146</v>
      </c>
      <c r="L130" s="44"/>
      <c r="M130" s="226" t="s">
        <v>1</v>
      </c>
      <c r="N130" s="227" t="s">
        <v>40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147</v>
      </c>
      <c r="AT130" s="230" t="s">
        <v>142</v>
      </c>
      <c r="AU130" s="230" t="s">
        <v>83</v>
      </c>
      <c r="AY130" s="17" t="s">
        <v>139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147</v>
      </c>
      <c r="BK130" s="231">
        <f>ROUND(I130*H130,2)</f>
        <v>0</v>
      </c>
      <c r="BL130" s="17" t="s">
        <v>147</v>
      </c>
      <c r="BM130" s="230" t="s">
        <v>83</v>
      </c>
    </row>
    <row r="131" s="13" customFormat="1">
      <c r="A131" s="13"/>
      <c r="B131" s="232"/>
      <c r="C131" s="233"/>
      <c r="D131" s="234" t="s">
        <v>148</v>
      </c>
      <c r="E131" s="235" t="s">
        <v>1</v>
      </c>
      <c r="F131" s="236" t="s">
        <v>1318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148</v>
      </c>
      <c r="AU131" s="242" t="s">
        <v>83</v>
      </c>
      <c r="AV131" s="13" t="s">
        <v>81</v>
      </c>
      <c r="AW131" s="13" t="s">
        <v>30</v>
      </c>
      <c r="AX131" s="13" t="s">
        <v>73</v>
      </c>
      <c r="AY131" s="242" t="s">
        <v>139</v>
      </c>
    </row>
    <row r="132" s="14" customFormat="1">
      <c r="A132" s="14"/>
      <c r="B132" s="243"/>
      <c r="C132" s="244"/>
      <c r="D132" s="234" t="s">
        <v>148</v>
      </c>
      <c r="E132" s="245" t="s">
        <v>1</v>
      </c>
      <c r="F132" s="246" t="s">
        <v>1319</v>
      </c>
      <c r="G132" s="244"/>
      <c r="H132" s="247">
        <v>2.2999999999999998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148</v>
      </c>
      <c r="AU132" s="253" t="s">
        <v>83</v>
      </c>
      <c r="AV132" s="14" t="s">
        <v>83</v>
      </c>
      <c r="AW132" s="14" t="s">
        <v>30</v>
      </c>
      <c r="AX132" s="14" t="s">
        <v>73</v>
      </c>
      <c r="AY132" s="253" t="s">
        <v>139</v>
      </c>
    </row>
    <row r="133" s="15" customFormat="1">
      <c r="A133" s="15"/>
      <c r="B133" s="254"/>
      <c r="C133" s="255"/>
      <c r="D133" s="234" t="s">
        <v>148</v>
      </c>
      <c r="E133" s="256" t="s">
        <v>1</v>
      </c>
      <c r="F133" s="257" t="s">
        <v>153</v>
      </c>
      <c r="G133" s="255"/>
      <c r="H133" s="258">
        <v>2.2999999999999998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148</v>
      </c>
      <c r="AU133" s="264" t="s">
        <v>83</v>
      </c>
      <c r="AV133" s="15" t="s">
        <v>147</v>
      </c>
      <c r="AW133" s="15" t="s">
        <v>30</v>
      </c>
      <c r="AX133" s="15" t="s">
        <v>81</v>
      </c>
      <c r="AY133" s="264" t="s">
        <v>139</v>
      </c>
    </row>
    <row r="134" s="2" customFormat="1" ht="24.15" customHeight="1">
      <c r="A134" s="38"/>
      <c r="B134" s="39"/>
      <c r="C134" s="219" t="s">
        <v>83</v>
      </c>
      <c r="D134" s="219" t="s">
        <v>142</v>
      </c>
      <c r="E134" s="220" t="s">
        <v>1320</v>
      </c>
      <c r="F134" s="221" t="s">
        <v>1321</v>
      </c>
      <c r="G134" s="222" t="s">
        <v>156</v>
      </c>
      <c r="H134" s="223">
        <v>1.4199999999999999</v>
      </c>
      <c r="I134" s="224"/>
      <c r="J134" s="225">
        <f>ROUND(I134*H134,2)</f>
        <v>0</v>
      </c>
      <c r="K134" s="221" t="s">
        <v>146</v>
      </c>
      <c r="L134" s="44"/>
      <c r="M134" s="226" t="s">
        <v>1</v>
      </c>
      <c r="N134" s="227" t="s">
        <v>40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147</v>
      </c>
      <c r="AT134" s="230" t="s">
        <v>142</v>
      </c>
      <c r="AU134" s="230" t="s">
        <v>83</v>
      </c>
      <c r="AY134" s="17" t="s">
        <v>139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147</v>
      </c>
      <c r="BK134" s="231">
        <f>ROUND(I134*H134,2)</f>
        <v>0</v>
      </c>
      <c r="BL134" s="17" t="s">
        <v>147</v>
      </c>
      <c r="BM134" s="230" t="s">
        <v>147</v>
      </c>
    </row>
    <row r="135" s="2" customFormat="1" ht="62.7" customHeight="1">
      <c r="A135" s="38"/>
      <c r="B135" s="39"/>
      <c r="C135" s="219" t="s">
        <v>140</v>
      </c>
      <c r="D135" s="219" t="s">
        <v>142</v>
      </c>
      <c r="E135" s="220" t="s">
        <v>1322</v>
      </c>
      <c r="F135" s="221" t="s">
        <v>1323</v>
      </c>
      <c r="G135" s="222" t="s">
        <v>156</v>
      </c>
      <c r="H135" s="223">
        <v>3.7200000000000002</v>
      </c>
      <c r="I135" s="224"/>
      <c r="J135" s="225">
        <f>ROUND(I135*H135,2)</f>
        <v>0</v>
      </c>
      <c r="K135" s="221" t="s">
        <v>146</v>
      </c>
      <c r="L135" s="44"/>
      <c r="M135" s="226" t="s">
        <v>1</v>
      </c>
      <c r="N135" s="227" t="s">
        <v>40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147</v>
      </c>
      <c r="AT135" s="230" t="s">
        <v>142</v>
      </c>
      <c r="AU135" s="230" t="s">
        <v>83</v>
      </c>
      <c r="AY135" s="17" t="s">
        <v>139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147</v>
      </c>
      <c r="BK135" s="231">
        <f>ROUND(I135*H135,2)</f>
        <v>0</v>
      </c>
      <c r="BL135" s="17" t="s">
        <v>147</v>
      </c>
      <c r="BM135" s="230" t="s">
        <v>159</v>
      </c>
    </row>
    <row r="136" s="14" customFormat="1">
      <c r="A136" s="14"/>
      <c r="B136" s="243"/>
      <c r="C136" s="244"/>
      <c r="D136" s="234" t="s">
        <v>148</v>
      </c>
      <c r="E136" s="245" t="s">
        <v>1</v>
      </c>
      <c r="F136" s="246" t="s">
        <v>1324</v>
      </c>
      <c r="G136" s="244"/>
      <c r="H136" s="247">
        <v>3.7200000000000002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148</v>
      </c>
      <c r="AU136" s="253" t="s">
        <v>83</v>
      </c>
      <c r="AV136" s="14" t="s">
        <v>83</v>
      </c>
      <c r="AW136" s="14" t="s">
        <v>30</v>
      </c>
      <c r="AX136" s="14" t="s">
        <v>73</v>
      </c>
      <c r="AY136" s="253" t="s">
        <v>139</v>
      </c>
    </row>
    <row r="137" s="15" customFormat="1">
      <c r="A137" s="15"/>
      <c r="B137" s="254"/>
      <c r="C137" s="255"/>
      <c r="D137" s="234" t="s">
        <v>148</v>
      </c>
      <c r="E137" s="256" t="s">
        <v>1</v>
      </c>
      <c r="F137" s="257" t="s">
        <v>153</v>
      </c>
      <c r="G137" s="255"/>
      <c r="H137" s="258">
        <v>3.7200000000000002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148</v>
      </c>
      <c r="AU137" s="264" t="s">
        <v>83</v>
      </c>
      <c r="AV137" s="15" t="s">
        <v>147</v>
      </c>
      <c r="AW137" s="15" t="s">
        <v>30</v>
      </c>
      <c r="AX137" s="15" t="s">
        <v>81</v>
      </c>
      <c r="AY137" s="264" t="s">
        <v>139</v>
      </c>
    </row>
    <row r="138" s="2" customFormat="1" ht="37.8" customHeight="1">
      <c r="A138" s="38"/>
      <c r="B138" s="39"/>
      <c r="C138" s="219" t="s">
        <v>147</v>
      </c>
      <c r="D138" s="219" t="s">
        <v>142</v>
      </c>
      <c r="E138" s="220" t="s">
        <v>1175</v>
      </c>
      <c r="F138" s="221" t="s">
        <v>1176</v>
      </c>
      <c r="G138" s="222" t="s">
        <v>156</v>
      </c>
      <c r="H138" s="223">
        <v>3.7200000000000002</v>
      </c>
      <c r="I138" s="224"/>
      <c r="J138" s="225">
        <f>ROUND(I138*H138,2)</f>
        <v>0</v>
      </c>
      <c r="K138" s="221" t="s">
        <v>146</v>
      </c>
      <c r="L138" s="44"/>
      <c r="M138" s="226" t="s">
        <v>1</v>
      </c>
      <c r="N138" s="227" t="s">
        <v>40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147</v>
      </c>
      <c r="AT138" s="230" t="s">
        <v>142</v>
      </c>
      <c r="AU138" s="230" t="s">
        <v>83</v>
      </c>
      <c r="AY138" s="17" t="s">
        <v>139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147</v>
      </c>
      <c r="BK138" s="231">
        <f>ROUND(I138*H138,2)</f>
        <v>0</v>
      </c>
      <c r="BL138" s="17" t="s">
        <v>147</v>
      </c>
      <c r="BM138" s="230" t="s">
        <v>163</v>
      </c>
    </row>
    <row r="139" s="14" customFormat="1">
      <c r="A139" s="14"/>
      <c r="B139" s="243"/>
      <c r="C139" s="244"/>
      <c r="D139" s="234" t="s">
        <v>148</v>
      </c>
      <c r="E139" s="245" t="s">
        <v>1</v>
      </c>
      <c r="F139" s="246" t="s">
        <v>1325</v>
      </c>
      <c r="G139" s="244"/>
      <c r="H139" s="247">
        <v>3.7200000000000002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148</v>
      </c>
      <c r="AU139" s="253" t="s">
        <v>83</v>
      </c>
      <c r="AV139" s="14" t="s">
        <v>83</v>
      </c>
      <c r="AW139" s="14" t="s">
        <v>30</v>
      </c>
      <c r="AX139" s="14" t="s">
        <v>73</v>
      </c>
      <c r="AY139" s="253" t="s">
        <v>139</v>
      </c>
    </row>
    <row r="140" s="15" customFormat="1">
      <c r="A140" s="15"/>
      <c r="B140" s="254"/>
      <c r="C140" s="255"/>
      <c r="D140" s="234" t="s">
        <v>148</v>
      </c>
      <c r="E140" s="256" t="s">
        <v>1</v>
      </c>
      <c r="F140" s="257" t="s">
        <v>153</v>
      </c>
      <c r="G140" s="255"/>
      <c r="H140" s="258">
        <v>3.7200000000000002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148</v>
      </c>
      <c r="AU140" s="264" t="s">
        <v>83</v>
      </c>
      <c r="AV140" s="15" t="s">
        <v>147</v>
      </c>
      <c r="AW140" s="15" t="s">
        <v>30</v>
      </c>
      <c r="AX140" s="15" t="s">
        <v>81</v>
      </c>
      <c r="AY140" s="264" t="s">
        <v>139</v>
      </c>
    </row>
    <row r="141" s="2" customFormat="1" ht="37.8" customHeight="1">
      <c r="A141" s="38"/>
      <c r="B141" s="39"/>
      <c r="C141" s="219" t="s">
        <v>164</v>
      </c>
      <c r="D141" s="219" t="s">
        <v>142</v>
      </c>
      <c r="E141" s="220" t="s">
        <v>1177</v>
      </c>
      <c r="F141" s="221" t="s">
        <v>1178</v>
      </c>
      <c r="G141" s="222" t="s">
        <v>162</v>
      </c>
      <c r="H141" s="223">
        <v>6.75</v>
      </c>
      <c r="I141" s="224"/>
      <c r="J141" s="225">
        <f>ROUND(I141*H141,2)</f>
        <v>0</v>
      </c>
      <c r="K141" s="221" t="s">
        <v>146</v>
      </c>
      <c r="L141" s="44"/>
      <c r="M141" s="226" t="s">
        <v>1</v>
      </c>
      <c r="N141" s="227" t="s">
        <v>40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147</v>
      </c>
      <c r="AT141" s="230" t="s">
        <v>142</v>
      </c>
      <c r="AU141" s="230" t="s">
        <v>83</v>
      </c>
      <c r="AY141" s="17" t="s">
        <v>139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147</v>
      </c>
      <c r="BK141" s="231">
        <f>ROUND(I141*H141,2)</f>
        <v>0</v>
      </c>
      <c r="BL141" s="17" t="s">
        <v>147</v>
      </c>
      <c r="BM141" s="230" t="s">
        <v>168</v>
      </c>
    </row>
    <row r="142" s="2" customFormat="1" ht="37.8" customHeight="1">
      <c r="A142" s="38"/>
      <c r="B142" s="39"/>
      <c r="C142" s="219" t="s">
        <v>159</v>
      </c>
      <c r="D142" s="219" t="s">
        <v>142</v>
      </c>
      <c r="E142" s="220" t="s">
        <v>1179</v>
      </c>
      <c r="F142" s="221" t="s">
        <v>1180</v>
      </c>
      <c r="G142" s="222" t="s">
        <v>156</v>
      </c>
      <c r="H142" s="223">
        <v>3.7200000000000002</v>
      </c>
      <c r="I142" s="224"/>
      <c r="J142" s="225">
        <f>ROUND(I142*H142,2)</f>
        <v>0</v>
      </c>
      <c r="K142" s="221" t="s">
        <v>146</v>
      </c>
      <c r="L142" s="44"/>
      <c r="M142" s="226" t="s">
        <v>1</v>
      </c>
      <c r="N142" s="227" t="s">
        <v>40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147</v>
      </c>
      <c r="AT142" s="230" t="s">
        <v>142</v>
      </c>
      <c r="AU142" s="230" t="s">
        <v>83</v>
      </c>
      <c r="AY142" s="17" t="s">
        <v>139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147</v>
      </c>
      <c r="BK142" s="231">
        <f>ROUND(I142*H142,2)</f>
        <v>0</v>
      </c>
      <c r="BL142" s="17" t="s">
        <v>147</v>
      </c>
      <c r="BM142" s="230" t="s">
        <v>174</v>
      </c>
    </row>
    <row r="143" s="14" customFormat="1">
      <c r="A143" s="14"/>
      <c r="B143" s="243"/>
      <c r="C143" s="244"/>
      <c r="D143" s="234" t="s">
        <v>148</v>
      </c>
      <c r="E143" s="245" t="s">
        <v>1</v>
      </c>
      <c r="F143" s="246" t="s">
        <v>1325</v>
      </c>
      <c r="G143" s="244"/>
      <c r="H143" s="247">
        <v>3.7200000000000002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148</v>
      </c>
      <c r="AU143" s="253" t="s">
        <v>83</v>
      </c>
      <c r="AV143" s="14" t="s">
        <v>83</v>
      </c>
      <c r="AW143" s="14" t="s">
        <v>30</v>
      </c>
      <c r="AX143" s="14" t="s">
        <v>73</v>
      </c>
      <c r="AY143" s="253" t="s">
        <v>139</v>
      </c>
    </row>
    <row r="144" s="15" customFormat="1">
      <c r="A144" s="15"/>
      <c r="B144" s="254"/>
      <c r="C144" s="255"/>
      <c r="D144" s="234" t="s">
        <v>148</v>
      </c>
      <c r="E144" s="256" t="s">
        <v>1</v>
      </c>
      <c r="F144" s="257" t="s">
        <v>153</v>
      </c>
      <c r="G144" s="255"/>
      <c r="H144" s="258">
        <v>3.7200000000000002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148</v>
      </c>
      <c r="AU144" s="264" t="s">
        <v>83</v>
      </c>
      <c r="AV144" s="15" t="s">
        <v>147</v>
      </c>
      <c r="AW144" s="15" t="s">
        <v>30</v>
      </c>
      <c r="AX144" s="15" t="s">
        <v>81</v>
      </c>
      <c r="AY144" s="264" t="s">
        <v>139</v>
      </c>
    </row>
    <row r="145" s="2" customFormat="1" ht="24.15" customHeight="1">
      <c r="A145" s="38"/>
      <c r="B145" s="39"/>
      <c r="C145" s="219" t="s">
        <v>176</v>
      </c>
      <c r="D145" s="219" t="s">
        <v>142</v>
      </c>
      <c r="E145" s="220" t="s">
        <v>1326</v>
      </c>
      <c r="F145" s="221" t="s">
        <v>1327</v>
      </c>
      <c r="G145" s="222" t="s">
        <v>173</v>
      </c>
      <c r="H145" s="223">
        <v>96</v>
      </c>
      <c r="I145" s="224"/>
      <c r="J145" s="225">
        <f>ROUND(I145*H145,2)</f>
        <v>0</v>
      </c>
      <c r="K145" s="221" t="s">
        <v>146</v>
      </c>
      <c r="L145" s="44"/>
      <c r="M145" s="226" t="s">
        <v>1</v>
      </c>
      <c r="N145" s="227" t="s">
        <v>40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147</v>
      </c>
      <c r="AT145" s="230" t="s">
        <v>142</v>
      </c>
      <c r="AU145" s="230" t="s">
        <v>83</v>
      </c>
      <c r="AY145" s="17" t="s">
        <v>139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147</v>
      </c>
      <c r="BK145" s="231">
        <f>ROUND(I145*H145,2)</f>
        <v>0</v>
      </c>
      <c r="BL145" s="17" t="s">
        <v>147</v>
      </c>
      <c r="BM145" s="230" t="s">
        <v>179</v>
      </c>
    </row>
    <row r="146" s="13" customFormat="1">
      <c r="A146" s="13"/>
      <c r="B146" s="232"/>
      <c r="C146" s="233"/>
      <c r="D146" s="234" t="s">
        <v>148</v>
      </c>
      <c r="E146" s="235" t="s">
        <v>1</v>
      </c>
      <c r="F146" s="236" t="s">
        <v>1328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148</v>
      </c>
      <c r="AU146" s="242" t="s">
        <v>83</v>
      </c>
      <c r="AV146" s="13" t="s">
        <v>81</v>
      </c>
      <c r="AW146" s="13" t="s">
        <v>30</v>
      </c>
      <c r="AX146" s="13" t="s">
        <v>73</v>
      </c>
      <c r="AY146" s="242" t="s">
        <v>139</v>
      </c>
    </row>
    <row r="147" s="14" customFormat="1">
      <c r="A147" s="14"/>
      <c r="B147" s="243"/>
      <c r="C147" s="244"/>
      <c r="D147" s="234" t="s">
        <v>148</v>
      </c>
      <c r="E147" s="245" t="s">
        <v>1</v>
      </c>
      <c r="F147" s="246" t="s">
        <v>1329</v>
      </c>
      <c r="G147" s="244"/>
      <c r="H147" s="247">
        <v>96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148</v>
      </c>
      <c r="AU147" s="253" t="s">
        <v>83</v>
      </c>
      <c r="AV147" s="14" t="s">
        <v>83</v>
      </c>
      <c r="AW147" s="14" t="s">
        <v>30</v>
      </c>
      <c r="AX147" s="14" t="s">
        <v>73</v>
      </c>
      <c r="AY147" s="253" t="s">
        <v>139</v>
      </c>
    </row>
    <row r="148" s="15" customFormat="1">
      <c r="A148" s="15"/>
      <c r="B148" s="254"/>
      <c r="C148" s="255"/>
      <c r="D148" s="234" t="s">
        <v>148</v>
      </c>
      <c r="E148" s="256" t="s">
        <v>1</v>
      </c>
      <c r="F148" s="257" t="s">
        <v>153</v>
      </c>
      <c r="G148" s="255"/>
      <c r="H148" s="258">
        <v>96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148</v>
      </c>
      <c r="AU148" s="264" t="s">
        <v>83</v>
      </c>
      <c r="AV148" s="15" t="s">
        <v>147</v>
      </c>
      <c r="AW148" s="15" t="s">
        <v>30</v>
      </c>
      <c r="AX148" s="15" t="s">
        <v>81</v>
      </c>
      <c r="AY148" s="264" t="s">
        <v>139</v>
      </c>
    </row>
    <row r="149" s="12" customFormat="1" ht="22.8" customHeight="1">
      <c r="A149" s="12"/>
      <c r="B149" s="203"/>
      <c r="C149" s="204"/>
      <c r="D149" s="205" t="s">
        <v>72</v>
      </c>
      <c r="E149" s="217" t="s">
        <v>83</v>
      </c>
      <c r="F149" s="217" t="s">
        <v>1330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SUM(P150:P165)</f>
        <v>0</v>
      </c>
      <c r="Q149" s="211"/>
      <c r="R149" s="212">
        <f>SUM(R150:R165)</f>
        <v>8.4098933999999979</v>
      </c>
      <c r="S149" s="211"/>
      <c r="T149" s="213">
        <f>SUM(T150:T165)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81</v>
      </c>
      <c r="AT149" s="215" t="s">
        <v>72</v>
      </c>
      <c r="AU149" s="215" t="s">
        <v>81</v>
      </c>
      <c r="AY149" s="214" t="s">
        <v>139</v>
      </c>
      <c r="BK149" s="216">
        <f>SUM(BK150:BK165)</f>
        <v>0</v>
      </c>
    </row>
    <row r="150" s="2" customFormat="1" ht="24.15" customHeight="1">
      <c r="A150" s="38"/>
      <c r="B150" s="39"/>
      <c r="C150" s="219" t="s">
        <v>163</v>
      </c>
      <c r="D150" s="219" t="s">
        <v>142</v>
      </c>
      <c r="E150" s="220" t="s">
        <v>1331</v>
      </c>
      <c r="F150" s="221" t="s">
        <v>1332</v>
      </c>
      <c r="G150" s="222" t="s">
        <v>156</v>
      </c>
      <c r="H150" s="223">
        <v>2.2999999999999998</v>
      </c>
      <c r="I150" s="224"/>
      <c r="J150" s="225">
        <f>ROUND(I150*H150,2)</f>
        <v>0</v>
      </c>
      <c r="K150" s="221" t="s">
        <v>146</v>
      </c>
      <c r="L150" s="44"/>
      <c r="M150" s="226" t="s">
        <v>1</v>
      </c>
      <c r="N150" s="227" t="s">
        <v>40</v>
      </c>
      <c r="O150" s="92"/>
      <c r="P150" s="228">
        <f>O150*H150</f>
        <v>0</v>
      </c>
      <c r="Q150" s="228">
        <v>2.2563399999999998</v>
      </c>
      <c r="R150" s="228">
        <f>Q150*H150</f>
        <v>5.1895819999999988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147</v>
      </c>
      <c r="AT150" s="230" t="s">
        <v>142</v>
      </c>
      <c r="AU150" s="230" t="s">
        <v>83</v>
      </c>
      <c r="AY150" s="17" t="s">
        <v>139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147</v>
      </c>
      <c r="BK150" s="231">
        <f>ROUND(I150*H150,2)</f>
        <v>0</v>
      </c>
      <c r="BL150" s="17" t="s">
        <v>147</v>
      </c>
      <c r="BM150" s="230" t="s">
        <v>185</v>
      </c>
    </row>
    <row r="151" s="13" customFormat="1">
      <c r="A151" s="13"/>
      <c r="B151" s="232"/>
      <c r="C151" s="233"/>
      <c r="D151" s="234" t="s">
        <v>148</v>
      </c>
      <c r="E151" s="235" t="s">
        <v>1</v>
      </c>
      <c r="F151" s="236" t="s">
        <v>1333</v>
      </c>
      <c r="G151" s="233"/>
      <c r="H151" s="235" t="s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148</v>
      </c>
      <c r="AU151" s="242" t="s">
        <v>83</v>
      </c>
      <c r="AV151" s="13" t="s">
        <v>81</v>
      </c>
      <c r="AW151" s="13" t="s">
        <v>30</v>
      </c>
      <c r="AX151" s="13" t="s">
        <v>73</v>
      </c>
      <c r="AY151" s="242" t="s">
        <v>139</v>
      </c>
    </row>
    <row r="152" s="14" customFormat="1">
      <c r="A152" s="14"/>
      <c r="B152" s="243"/>
      <c r="C152" s="244"/>
      <c r="D152" s="234" t="s">
        <v>148</v>
      </c>
      <c r="E152" s="245" t="s">
        <v>1</v>
      </c>
      <c r="F152" s="246" t="s">
        <v>1319</v>
      </c>
      <c r="G152" s="244"/>
      <c r="H152" s="247">
        <v>2.2999999999999998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148</v>
      </c>
      <c r="AU152" s="253" t="s">
        <v>83</v>
      </c>
      <c r="AV152" s="14" t="s">
        <v>83</v>
      </c>
      <c r="AW152" s="14" t="s">
        <v>30</v>
      </c>
      <c r="AX152" s="14" t="s">
        <v>73</v>
      </c>
      <c r="AY152" s="253" t="s">
        <v>139</v>
      </c>
    </row>
    <row r="153" s="15" customFormat="1">
      <c r="A153" s="15"/>
      <c r="B153" s="254"/>
      <c r="C153" s="255"/>
      <c r="D153" s="234" t="s">
        <v>148</v>
      </c>
      <c r="E153" s="256" t="s">
        <v>1</v>
      </c>
      <c r="F153" s="257" t="s">
        <v>153</v>
      </c>
      <c r="G153" s="255"/>
      <c r="H153" s="258">
        <v>2.2999999999999998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148</v>
      </c>
      <c r="AU153" s="264" t="s">
        <v>83</v>
      </c>
      <c r="AV153" s="15" t="s">
        <v>147</v>
      </c>
      <c r="AW153" s="15" t="s">
        <v>30</v>
      </c>
      <c r="AX153" s="15" t="s">
        <v>81</v>
      </c>
      <c r="AY153" s="264" t="s">
        <v>139</v>
      </c>
    </row>
    <row r="154" s="2" customFormat="1" ht="14.4" customHeight="1">
      <c r="A154" s="38"/>
      <c r="B154" s="39"/>
      <c r="C154" s="219" t="s">
        <v>188</v>
      </c>
      <c r="D154" s="219" t="s">
        <v>142</v>
      </c>
      <c r="E154" s="220" t="s">
        <v>1334</v>
      </c>
      <c r="F154" s="221" t="s">
        <v>1335</v>
      </c>
      <c r="G154" s="222" t="s">
        <v>173</v>
      </c>
      <c r="H154" s="223">
        <v>1.98</v>
      </c>
      <c r="I154" s="224"/>
      <c r="J154" s="225">
        <f>ROUND(I154*H154,2)</f>
        <v>0</v>
      </c>
      <c r="K154" s="221" t="s">
        <v>146</v>
      </c>
      <c r="L154" s="44"/>
      <c r="M154" s="226" t="s">
        <v>1</v>
      </c>
      <c r="N154" s="227" t="s">
        <v>40</v>
      </c>
      <c r="O154" s="92"/>
      <c r="P154" s="228">
        <f>O154*H154</f>
        <v>0</v>
      </c>
      <c r="Q154" s="228">
        <v>0.0026900000000000001</v>
      </c>
      <c r="R154" s="228">
        <f>Q154*H154</f>
        <v>0.0053262000000000006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147</v>
      </c>
      <c r="AT154" s="230" t="s">
        <v>142</v>
      </c>
      <c r="AU154" s="230" t="s">
        <v>83</v>
      </c>
      <c r="AY154" s="17" t="s">
        <v>139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147</v>
      </c>
      <c r="BK154" s="231">
        <f>ROUND(I154*H154,2)</f>
        <v>0</v>
      </c>
      <c r="BL154" s="17" t="s">
        <v>147</v>
      </c>
      <c r="BM154" s="230" t="s">
        <v>191</v>
      </c>
    </row>
    <row r="155" s="13" customFormat="1">
      <c r="A155" s="13"/>
      <c r="B155" s="232"/>
      <c r="C155" s="233"/>
      <c r="D155" s="234" t="s">
        <v>148</v>
      </c>
      <c r="E155" s="235" t="s">
        <v>1</v>
      </c>
      <c r="F155" s="236" t="s">
        <v>1333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148</v>
      </c>
      <c r="AU155" s="242" t="s">
        <v>83</v>
      </c>
      <c r="AV155" s="13" t="s">
        <v>81</v>
      </c>
      <c r="AW155" s="13" t="s">
        <v>30</v>
      </c>
      <c r="AX155" s="13" t="s">
        <v>73</v>
      </c>
      <c r="AY155" s="242" t="s">
        <v>139</v>
      </c>
    </row>
    <row r="156" s="14" customFormat="1">
      <c r="A156" s="14"/>
      <c r="B156" s="243"/>
      <c r="C156" s="244"/>
      <c r="D156" s="234" t="s">
        <v>148</v>
      </c>
      <c r="E156" s="245" t="s">
        <v>1</v>
      </c>
      <c r="F156" s="246" t="s">
        <v>1336</v>
      </c>
      <c r="G156" s="244"/>
      <c r="H156" s="247">
        <v>1.98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148</v>
      </c>
      <c r="AU156" s="253" t="s">
        <v>83</v>
      </c>
      <c r="AV156" s="14" t="s">
        <v>83</v>
      </c>
      <c r="AW156" s="14" t="s">
        <v>30</v>
      </c>
      <c r="AX156" s="14" t="s">
        <v>73</v>
      </c>
      <c r="AY156" s="253" t="s">
        <v>139</v>
      </c>
    </row>
    <row r="157" s="15" customFormat="1">
      <c r="A157" s="15"/>
      <c r="B157" s="254"/>
      <c r="C157" s="255"/>
      <c r="D157" s="234" t="s">
        <v>148</v>
      </c>
      <c r="E157" s="256" t="s">
        <v>1</v>
      </c>
      <c r="F157" s="257" t="s">
        <v>153</v>
      </c>
      <c r="G157" s="255"/>
      <c r="H157" s="258">
        <v>1.98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148</v>
      </c>
      <c r="AU157" s="264" t="s">
        <v>83</v>
      </c>
      <c r="AV157" s="15" t="s">
        <v>147</v>
      </c>
      <c r="AW157" s="15" t="s">
        <v>30</v>
      </c>
      <c r="AX157" s="15" t="s">
        <v>81</v>
      </c>
      <c r="AY157" s="264" t="s">
        <v>139</v>
      </c>
    </row>
    <row r="158" s="2" customFormat="1" ht="14.4" customHeight="1">
      <c r="A158" s="38"/>
      <c r="B158" s="39"/>
      <c r="C158" s="219" t="s">
        <v>168</v>
      </c>
      <c r="D158" s="219" t="s">
        <v>142</v>
      </c>
      <c r="E158" s="220" t="s">
        <v>1337</v>
      </c>
      <c r="F158" s="221" t="s">
        <v>1338</v>
      </c>
      <c r="G158" s="222" t="s">
        <v>173</v>
      </c>
      <c r="H158" s="223">
        <v>1.98</v>
      </c>
      <c r="I158" s="224"/>
      <c r="J158" s="225">
        <f>ROUND(I158*H158,2)</f>
        <v>0</v>
      </c>
      <c r="K158" s="221" t="s">
        <v>146</v>
      </c>
      <c r="L158" s="44"/>
      <c r="M158" s="226" t="s">
        <v>1</v>
      </c>
      <c r="N158" s="227" t="s">
        <v>40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147</v>
      </c>
      <c r="AT158" s="230" t="s">
        <v>142</v>
      </c>
      <c r="AU158" s="230" t="s">
        <v>83</v>
      </c>
      <c r="AY158" s="17" t="s">
        <v>139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147</v>
      </c>
      <c r="BK158" s="231">
        <f>ROUND(I158*H158,2)</f>
        <v>0</v>
      </c>
      <c r="BL158" s="17" t="s">
        <v>147</v>
      </c>
      <c r="BM158" s="230" t="s">
        <v>194</v>
      </c>
    </row>
    <row r="159" s="14" customFormat="1">
      <c r="A159" s="14"/>
      <c r="B159" s="243"/>
      <c r="C159" s="244"/>
      <c r="D159" s="234" t="s">
        <v>148</v>
      </c>
      <c r="E159" s="245" t="s">
        <v>1</v>
      </c>
      <c r="F159" s="246" t="s">
        <v>1339</v>
      </c>
      <c r="G159" s="244"/>
      <c r="H159" s="247">
        <v>1.98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148</v>
      </c>
      <c r="AU159" s="253" t="s">
        <v>83</v>
      </c>
      <c r="AV159" s="14" t="s">
        <v>83</v>
      </c>
      <c r="AW159" s="14" t="s">
        <v>30</v>
      </c>
      <c r="AX159" s="14" t="s">
        <v>73</v>
      </c>
      <c r="AY159" s="253" t="s">
        <v>139</v>
      </c>
    </row>
    <row r="160" s="15" customFormat="1">
      <c r="A160" s="15"/>
      <c r="B160" s="254"/>
      <c r="C160" s="255"/>
      <c r="D160" s="234" t="s">
        <v>148</v>
      </c>
      <c r="E160" s="256" t="s">
        <v>1</v>
      </c>
      <c r="F160" s="257" t="s">
        <v>153</v>
      </c>
      <c r="G160" s="255"/>
      <c r="H160" s="258">
        <v>1.98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148</v>
      </c>
      <c r="AU160" s="264" t="s">
        <v>83</v>
      </c>
      <c r="AV160" s="15" t="s">
        <v>147</v>
      </c>
      <c r="AW160" s="15" t="s">
        <v>30</v>
      </c>
      <c r="AX160" s="15" t="s">
        <v>81</v>
      </c>
      <c r="AY160" s="264" t="s">
        <v>139</v>
      </c>
    </row>
    <row r="161" s="2" customFormat="1" ht="24.15" customHeight="1">
      <c r="A161" s="38"/>
      <c r="B161" s="39"/>
      <c r="C161" s="219" t="s">
        <v>195</v>
      </c>
      <c r="D161" s="219" t="s">
        <v>142</v>
      </c>
      <c r="E161" s="220" t="s">
        <v>1340</v>
      </c>
      <c r="F161" s="221" t="s">
        <v>1341</v>
      </c>
      <c r="G161" s="222" t="s">
        <v>156</v>
      </c>
      <c r="H161" s="223">
        <v>1.4199999999999999</v>
      </c>
      <c r="I161" s="224"/>
      <c r="J161" s="225">
        <f>ROUND(I161*H161,2)</f>
        <v>0</v>
      </c>
      <c r="K161" s="221" t="s">
        <v>146</v>
      </c>
      <c r="L161" s="44"/>
      <c r="M161" s="226" t="s">
        <v>1</v>
      </c>
      <c r="N161" s="227" t="s">
        <v>40</v>
      </c>
      <c r="O161" s="92"/>
      <c r="P161" s="228">
        <f>O161*H161</f>
        <v>0</v>
      </c>
      <c r="Q161" s="228">
        <v>2.2563399999999998</v>
      </c>
      <c r="R161" s="228">
        <f>Q161*H161</f>
        <v>3.2040027999999996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147</v>
      </c>
      <c r="AT161" s="230" t="s">
        <v>142</v>
      </c>
      <c r="AU161" s="230" t="s">
        <v>83</v>
      </c>
      <c r="AY161" s="17" t="s">
        <v>139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147</v>
      </c>
      <c r="BK161" s="231">
        <f>ROUND(I161*H161,2)</f>
        <v>0</v>
      </c>
      <c r="BL161" s="17" t="s">
        <v>147</v>
      </c>
      <c r="BM161" s="230" t="s">
        <v>198</v>
      </c>
    </row>
    <row r="162" s="2" customFormat="1" ht="14.4" customHeight="1">
      <c r="A162" s="38"/>
      <c r="B162" s="39"/>
      <c r="C162" s="219" t="s">
        <v>174</v>
      </c>
      <c r="D162" s="219" t="s">
        <v>142</v>
      </c>
      <c r="E162" s="220" t="s">
        <v>1342</v>
      </c>
      <c r="F162" s="221" t="s">
        <v>1343</v>
      </c>
      <c r="G162" s="222" t="s">
        <v>173</v>
      </c>
      <c r="H162" s="223">
        <v>4.1600000000000001</v>
      </c>
      <c r="I162" s="224"/>
      <c r="J162" s="225">
        <f>ROUND(I162*H162,2)</f>
        <v>0</v>
      </c>
      <c r="K162" s="221" t="s">
        <v>146</v>
      </c>
      <c r="L162" s="44"/>
      <c r="M162" s="226" t="s">
        <v>1</v>
      </c>
      <c r="N162" s="227" t="s">
        <v>40</v>
      </c>
      <c r="O162" s="92"/>
      <c r="P162" s="228">
        <f>O162*H162</f>
        <v>0</v>
      </c>
      <c r="Q162" s="228">
        <v>0.00264</v>
      </c>
      <c r="R162" s="228">
        <f>Q162*H162</f>
        <v>0.0109824</v>
      </c>
      <c r="S162" s="228">
        <v>0</v>
      </c>
      <c r="T162" s="22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147</v>
      </c>
      <c r="AT162" s="230" t="s">
        <v>142</v>
      </c>
      <c r="AU162" s="230" t="s">
        <v>83</v>
      </c>
      <c r="AY162" s="17" t="s">
        <v>139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147</v>
      </c>
      <c r="BK162" s="231">
        <f>ROUND(I162*H162,2)</f>
        <v>0</v>
      </c>
      <c r="BL162" s="17" t="s">
        <v>147</v>
      </c>
      <c r="BM162" s="230" t="s">
        <v>201</v>
      </c>
    </row>
    <row r="163" s="2" customFormat="1" ht="14.4" customHeight="1">
      <c r="A163" s="38"/>
      <c r="B163" s="39"/>
      <c r="C163" s="219" t="s">
        <v>202</v>
      </c>
      <c r="D163" s="219" t="s">
        <v>142</v>
      </c>
      <c r="E163" s="220" t="s">
        <v>1344</v>
      </c>
      <c r="F163" s="221" t="s">
        <v>1345</v>
      </c>
      <c r="G163" s="222" t="s">
        <v>173</v>
      </c>
      <c r="H163" s="223">
        <v>4.1600000000000001</v>
      </c>
      <c r="I163" s="224"/>
      <c r="J163" s="225">
        <f>ROUND(I163*H163,2)</f>
        <v>0</v>
      </c>
      <c r="K163" s="221" t="s">
        <v>146</v>
      </c>
      <c r="L163" s="44"/>
      <c r="M163" s="226" t="s">
        <v>1</v>
      </c>
      <c r="N163" s="227" t="s">
        <v>40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147</v>
      </c>
      <c r="AT163" s="230" t="s">
        <v>142</v>
      </c>
      <c r="AU163" s="230" t="s">
        <v>83</v>
      </c>
      <c r="AY163" s="17" t="s">
        <v>139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147</v>
      </c>
      <c r="BK163" s="231">
        <f>ROUND(I163*H163,2)</f>
        <v>0</v>
      </c>
      <c r="BL163" s="17" t="s">
        <v>147</v>
      </c>
      <c r="BM163" s="230" t="s">
        <v>205</v>
      </c>
    </row>
    <row r="164" s="14" customFormat="1">
      <c r="A164" s="14"/>
      <c r="B164" s="243"/>
      <c r="C164" s="244"/>
      <c r="D164" s="234" t="s">
        <v>148</v>
      </c>
      <c r="E164" s="245" t="s">
        <v>1</v>
      </c>
      <c r="F164" s="246" t="s">
        <v>1346</v>
      </c>
      <c r="G164" s="244"/>
      <c r="H164" s="247">
        <v>4.1600000000000001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148</v>
      </c>
      <c r="AU164" s="253" t="s">
        <v>83</v>
      </c>
      <c r="AV164" s="14" t="s">
        <v>83</v>
      </c>
      <c r="AW164" s="14" t="s">
        <v>30</v>
      </c>
      <c r="AX164" s="14" t="s">
        <v>73</v>
      </c>
      <c r="AY164" s="253" t="s">
        <v>139</v>
      </c>
    </row>
    <row r="165" s="15" customFormat="1">
      <c r="A165" s="15"/>
      <c r="B165" s="254"/>
      <c r="C165" s="255"/>
      <c r="D165" s="234" t="s">
        <v>148</v>
      </c>
      <c r="E165" s="256" t="s">
        <v>1</v>
      </c>
      <c r="F165" s="257" t="s">
        <v>153</v>
      </c>
      <c r="G165" s="255"/>
      <c r="H165" s="258">
        <v>4.1600000000000001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148</v>
      </c>
      <c r="AU165" s="264" t="s">
        <v>83</v>
      </c>
      <c r="AV165" s="15" t="s">
        <v>147</v>
      </c>
      <c r="AW165" s="15" t="s">
        <v>30</v>
      </c>
      <c r="AX165" s="15" t="s">
        <v>81</v>
      </c>
      <c r="AY165" s="264" t="s">
        <v>139</v>
      </c>
    </row>
    <row r="166" s="12" customFormat="1" ht="22.8" customHeight="1">
      <c r="A166" s="12"/>
      <c r="B166" s="203"/>
      <c r="C166" s="204"/>
      <c r="D166" s="205" t="s">
        <v>72</v>
      </c>
      <c r="E166" s="217" t="s">
        <v>140</v>
      </c>
      <c r="F166" s="217" t="s">
        <v>141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SUM(P167:P182)</f>
        <v>0</v>
      </c>
      <c r="Q166" s="211"/>
      <c r="R166" s="212">
        <f>SUM(R167:R182)</f>
        <v>1.1783859999999999</v>
      </c>
      <c r="S166" s="211"/>
      <c r="T166" s="213">
        <f>SUM(T167:T182)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81</v>
      </c>
      <c r="AT166" s="215" t="s">
        <v>72</v>
      </c>
      <c r="AU166" s="215" t="s">
        <v>81</v>
      </c>
      <c r="AY166" s="214" t="s">
        <v>139</v>
      </c>
      <c r="BK166" s="216">
        <f>SUM(BK167:BK182)</f>
        <v>0</v>
      </c>
    </row>
    <row r="167" s="2" customFormat="1" ht="37.8" customHeight="1">
      <c r="A167" s="38"/>
      <c r="B167" s="39"/>
      <c r="C167" s="219" t="s">
        <v>179</v>
      </c>
      <c r="D167" s="219" t="s">
        <v>142</v>
      </c>
      <c r="E167" s="220" t="s">
        <v>1347</v>
      </c>
      <c r="F167" s="221" t="s">
        <v>1348</v>
      </c>
      <c r="G167" s="222" t="s">
        <v>145</v>
      </c>
      <c r="H167" s="223">
        <v>8</v>
      </c>
      <c r="I167" s="224"/>
      <c r="J167" s="225">
        <f>ROUND(I167*H167,2)</f>
        <v>0</v>
      </c>
      <c r="K167" s="221" t="s">
        <v>146</v>
      </c>
      <c r="L167" s="44"/>
      <c r="M167" s="226" t="s">
        <v>1</v>
      </c>
      <c r="N167" s="227" t="s">
        <v>40</v>
      </c>
      <c r="O167" s="92"/>
      <c r="P167" s="228">
        <f>O167*H167</f>
        <v>0</v>
      </c>
      <c r="Q167" s="228">
        <v>0.0070200000000000002</v>
      </c>
      <c r="R167" s="228">
        <f>Q167*H167</f>
        <v>0.056160000000000002</v>
      </c>
      <c r="S167" s="228">
        <v>0</v>
      </c>
      <c r="T167" s="22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147</v>
      </c>
      <c r="AT167" s="230" t="s">
        <v>142</v>
      </c>
      <c r="AU167" s="230" t="s">
        <v>83</v>
      </c>
      <c r="AY167" s="17" t="s">
        <v>139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147</v>
      </c>
      <c r="BK167" s="231">
        <f>ROUND(I167*H167,2)</f>
        <v>0</v>
      </c>
      <c r="BL167" s="17" t="s">
        <v>147</v>
      </c>
      <c r="BM167" s="230" t="s">
        <v>208</v>
      </c>
    </row>
    <row r="168" s="14" customFormat="1">
      <c r="A168" s="14"/>
      <c r="B168" s="243"/>
      <c r="C168" s="244"/>
      <c r="D168" s="234" t="s">
        <v>148</v>
      </c>
      <c r="E168" s="245" t="s">
        <v>1</v>
      </c>
      <c r="F168" s="246" t="s">
        <v>163</v>
      </c>
      <c r="G168" s="244"/>
      <c r="H168" s="247">
        <v>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148</v>
      </c>
      <c r="AU168" s="253" t="s">
        <v>83</v>
      </c>
      <c r="AV168" s="14" t="s">
        <v>83</v>
      </c>
      <c r="AW168" s="14" t="s">
        <v>30</v>
      </c>
      <c r="AX168" s="14" t="s">
        <v>73</v>
      </c>
      <c r="AY168" s="253" t="s">
        <v>139</v>
      </c>
    </row>
    <row r="169" s="15" customFormat="1">
      <c r="A169" s="15"/>
      <c r="B169" s="254"/>
      <c r="C169" s="255"/>
      <c r="D169" s="234" t="s">
        <v>148</v>
      </c>
      <c r="E169" s="256" t="s">
        <v>1</v>
      </c>
      <c r="F169" s="257" t="s">
        <v>153</v>
      </c>
      <c r="G169" s="255"/>
      <c r="H169" s="258">
        <v>8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148</v>
      </c>
      <c r="AU169" s="264" t="s">
        <v>83</v>
      </c>
      <c r="AV169" s="15" t="s">
        <v>147</v>
      </c>
      <c r="AW169" s="15" t="s">
        <v>30</v>
      </c>
      <c r="AX169" s="15" t="s">
        <v>81</v>
      </c>
      <c r="AY169" s="264" t="s">
        <v>139</v>
      </c>
    </row>
    <row r="170" s="2" customFormat="1" ht="24.15" customHeight="1">
      <c r="A170" s="38"/>
      <c r="B170" s="39"/>
      <c r="C170" s="265" t="s">
        <v>8</v>
      </c>
      <c r="D170" s="265" t="s">
        <v>227</v>
      </c>
      <c r="E170" s="266" t="s">
        <v>1349</v>
      </c>
      <c r="F170" s="267" t="s">
        <v>1350</v>
      </c>
      <c r="G170" s="268" t="s">
        <v>230</v>
      </c>
      <c r="H170" s="269">
        <v>3</v>
      </c>
      <c r="I170" s="270"/>
      <c r="J170" s="271">
        <f>ROUND(I170*H170,2)</f>
        <v>0</v>
      </c>
      <c r="K170" s="267" t="s">
        <v>1</v>
      </c>
      <c r="L170" s="272"/>
      <c r="M170" s="273" t="s">
        <v>1</v>
      </c>
      <c r="N170" s="274" t="s">
        <v>40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163</v>
      </c>
      <c r="AT170" s="230" t="s">
        <v>227</v>
      </c>
      <c r="AU170" s="230" t="s">
        <v>83</v>
      </c>
      <c r="AY170" s="17" t="s">
        <v>139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147</v>
      </c>
      <c r="BK170" s="231">
        <f>ROUND(I170*H170,2)</f>
        <v>0</v>
      </c>
      <c r="BL170" s="17" t="s">
        <v>147</v>
      </c>
      <c r="BM170" s="230" t="s">
        <v>273</v>
      </c>
    </row>
    <row r="171" s="2" customFormat="1" ht="24.15" customHeight="1">
      <c r="A171" s="38"/>
      <c r="B171" s="39"/>
      <c r="C171" s="265" t="s">
        <v>185</v>
      </c>
      <c r="D171" s="265" t="s">
        <v>227</v>
      </c>
      <c r="E171" s="266" t="s">
        <v>1351</v>
      </c>
      <c r="F171" s="267" t="s">
        <v>1352</v>
      </c>
      <c r="G171" s="268" t="s">
        <v>145</v>
      </c>
      <c r="H171" s="269">
        <v>1</v>
      </c>
      <c r="I171" s="270"/>
      <c r="J171" s="271">
        <f>ROUND(I171*H171,2)</f>
        <v>0</v>
      </c>
      <c r="K171" s="267" t="s">
        <v>146</v>
      </c>
      <c r="L171" s="272"/>
      <c r="M171" s="273" t="s">
        <v>1</v>
      </c>
      <c r="N171" s="274" t="s">
        <v>40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163</v>
      </c>
      <c r="AT171" s="230" t="s">
        <v>227</v>
      </c>
      <c r="AU171" s="230" t="s">
        <v>83</v>
      </c>
      <c r="AY171" s="17" t="s">
        <v>139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147</v>
      </c>
      <c r="BK171" s="231">
        <f>ROUND(I171*H171,2)</f>
        <v>0</v>
      </c>
      <c r="BL171" s="17" t="s">
        <v>147</v>
      </c>
      <c r="BM171" s="230" t="s">
        <v>213</v>
      </c>
    </row>
    <row r="172" s="2" customFormat="1" ht="24.15" customHeight="1">
      <c r="A172" s="38"/>
      <c r="B172" s="39"/>
      <c r="C172" s="219" t="s">
        <v>214</v>
      </c>
      <c r="D172" s="219" t="s">
        <v>142</v>
      </c>
      <c r="E172" s="220" t="s">
        <v>1353</v>
      </c>
      <c r="F172" s="221" t="s">
        <v>1354</v>
      </c>
      <c r="G172" s="222" t="s">
        <v>145</v>
      </c>
      <c r="H172" s="223">
        <v>1</v>
      </c>
      <c r="I172" s="224"/>
      <c r="J172" s="225">
        <f>ROUND(I172*H172,2)</f>
        <v>0</v>
      </c>
      <c r="K172" s="221" t="s">
        <v>146</v>
      </c>
      <c r="L172" s="44"/>
      <c r="M172" s="226" t="s">
        <v>1</v>
      </c>
      <c r="N172" s="227" t="s">
        <v>40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147</v>
      </c>
      <c r="AT172" s="230" t="s">
        <v>142</v>
      </c>
      <c r="AU172" s="230" t="s">
        <v>83</v>
      </c>
      <c r="AY172" s="17" t="s">
        <v>139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147</v>
      </c>
      <c r="BK172" s="231">
        <f>ROUND(I172*H172,2)</f>
        <v>0</v>
      </c>
      <c r="BL172" s="17" t="s">
        <v>147</v>
      </c>
      <c r="BM172" s="230" t="s">
        <v>217</v>
      </c>
    </row>
    <row r="173" s="2" customFormat="1" ht="24.15" customHeight="1">
      <c r="A173" s="38"/>
      <c r="B173" s="39"/>
      <c r="C173" s="219" t="s">
        <v>191</v>
      </c>
      <c r="D173" s="219" t="s">
        <v>142</v>
      </c>
      <c r="E173" s="220" t="s">
        <v>1355</v>
      </c>
      <c r="F173" s="221" t="s">
        <v>1356</v>
      </c>
      <c r="G173" s="222" t="s">
        <v>145</v>
      </c>
      <c r="H173" s="223">
        <v>1</v>
      </c>
      <c r="I173" s="224"/>
      <c r="J173" s="225">
        <f>ROUND(I173*H173,2)</f>
        <v>0</v>
      </c>
      <c r="K173" s="221" t="s">
        <v>146</v>
      </c>
      <c r="L173" s="44"/>
      <c r="M173" s="226" t="s">
        <v>1</v>
      </c>
      <c r="N173" s="227" t="s">
        <v>40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147</v>
      </c>
      <c r="AT173" s="230" t="s">
        <v>142</v>
      </c>
      <c r="AU173" s="230" t="s">
        <v>83</v>
      </c>
      <c r="AY173" s="17" t="s">
        <v>139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147</v>
      </c>
      <c r="BK173" s="231">
        <f>ROUND(I173*H173,2)</f>
        <v>0</v>
      </c>
      <c r="BL173" s="17" t="s">
        <v>147</v>
      </c>
      <c r="BM173" s="230" t="s">
        <v>220</v>
      </c>
    </row>
    <row r="174" s="2" customFormat="1" ht="37.8" customHeight="1">
      <c r="A174" s="38"/>
      <c r="B174" s="39"/>
      <c r="C174" s="265" t="s">
        <v>223</v>
      </c>
      <c r="D174" s="265" t="s">
        <v>227</v>
      </c>
      <c r="E174" s="266" t="s">
        <v>1357</v>
      </c>
      <c r="F174" s="267" t="s">
        <v>1358</v>
      </c>
      <c r="G174" s="268" t="s">
        <v>230</v>
      </c>
      <c r="H174" s="269">
        <v>1</v>
      </c>
      <c r="I174" s="270"/>
      <c r="J174" s="271">
        <f>ROUND(I174*H174,2)</f>
        <v>0</v>
      </c>
      <c r="K174" s="267" t="s">
        <v>1</v>
      </c>
      <c r="L174" s="272"/>
      <c r="M174" s="273" t="s">
        <v>1</v>
      </c>
      <c r="N174" s="274" t="s">
        <v>40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163</v>
      </c>
      <c r="AT174" s="230" t="s">
        <v>227</v>
      </c>
      <c r="AU174" s="230" t="s">
        <v>83</v>
      </c>
      <c r="AY174" s="17" t="s">
        <v>139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147</v>
      </c>
      <c r="BK174" s="231">
        <f>ROUND(I174*H174,2)</f>
        <v>0</v>
      </c>
      <c r="BL174" s="17" t="s">
        <v>147</v>
      </c>
      <c r="BM174" s="230" t="s">
        <v>226</v>
      </c>
    </row>
    <row r="175" s="2" customFormat="1" ht="24.15" customHeight="1">
      <c r="A175" s="38"/>
      <c r="B175" s="39"/>
      <c r="C175" s="219" t="s">
        <v>194</v>
      </c>
      <c r="D175" s="219" t="s">
        <v>142</v>
      </c>
      <c r="E175" s="220" t="s">
        <v>1359</v>
      </c>
      <c r="F175" s="221" t="s">
        <v>1360</v>
      </c>
      <c r="G175" s="222" t="s">
        <v>145</v>
      </c>
      <c r="H175" s="223">
        <v>7</v>
      </c>
      <c r="I175" s="224"/>
      <c r="J175" s="225">
        <f>ROUND(I175*H175,2)</f>
        <v>0</v>
      </c>
      <c r="K175" s="221" t="s">
        <v>146</v>
      </c>
      <c r="L175" s="44"/>
      <c r="M175" s="226" t="s">
        <v>1</v>
      </c>
      <c r="N175" s="227" t="s">
        <v>40</v>
      </c>
      <c r="O175" s="92"/>
      <c r="P175" s="228">
        <f>O175*H175</f>
        <v>0</v>
      </c>
      <c r="Q175" s="228">
        <v>0.00040000000000000002</v>
      </c>
      <c r="R175" s="228">
        <f>Q175*H175</f>
        <v>0.0028</v>
      </c>
      <c r="S175" s="228">
        <v>0</v>
      </c>
      <c r="T175" s="22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147</v>
      </c>
      <c r="AT175" s="230" t="s">
        <v>142</v>
      </c>
      <c r="AU175" s="230" t="s">
        <v>83</v>
      </c>
      <c r="AY175" s="17" t="s">
        <v>139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147</v>
      </c>
      <c r="BK175" s="231">
        <f>ROUND(I175*H175,2)</f>
        <v>0</v>
      </c>
      <c r="BL175" s="17" t="s">
        <v>147</v>
      </c>
      <c r="BM175" s="230" t="s">
        <v>231</v>
      </c>
    </row>
    <row r="176" s="2" customFormat="1" ht="24.15" customHeight="1">
      <c r="A176" s="38"/>
      <c r="B176" s="39"/>
      <c r="C176" s="265" t="s">
        <v>7</v>
      </c>
      <c r="D176" s="265" t="s">
        <v>227</v>
      </c>
      <c r="E176" s="266" t="s">
        <v>1361</v>
      </c>
      <c r="F176" s="267" t="s">
        <v>1362</v>
      </c>
      <c r="G176" s="268" t="s">
        <v>145</v>
      </c>
      <c r="H176" s="269">
        <v>8</v>
      </c>
      <c r="I176" s="270"/>
      <c r="J176" s="271">
        <f>ROUND(I176*H176,2)</f>
        <v>0</v>
      </c>
      <c r="K176" s="267" t="s">
        <v>146</v>
      </c>
      <c r="L176" s="272"/>
      <c r="M176" s="273" t="s">
        <v>1</v>
      </c>
      <c r="N176" s="274" t="s">
        <v>40</v>
      </c>
      <c r="O176" s="92"/>
      <c r="P176" s="228">
        <f>O176*H176</f>
        <v>0</v>
      </c>
      <c r="Q176" s="228">
        <v>0.0011999999999999999</v>
      </c>
      <c r="R176" s="228">
        <f>Q176*H176</f>
        <v>0.0095999999999999992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163</v>
      </c>
      <c r="AT176" s="230" t="s">
        <v>227</v>
      </c>
      <c r="AU176" s="230" t="s">
        <v>83</v>
      </c>
      <c r="AY176" s="17" t="s">
        <v>139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147</v>
      </c>
      <c r="BK176" s="231">
        <f>ROUND(I176*H176,2)</f>
        <v>0</v>
      </c>
      <c r="BL176" s="17" t="s">
        <v>147</v>
      </c>
      <c r="BM176" s="230" t="s">
        <v>235</v>
      </c>
    </row>
    <row r="177" s="2" customFormat="1" ht="37.8" customHeight="1">
      <c r="A177" s="38"/>
      <c r="B177" s="39"/>
      <c r="C177" s="265" t="s">
        <v>198</v>
      </c>
      <c r="D177" s="265" t="s">
        <v>227</v>
      </c>
      <c r="E177" s="266" t="s">
        <v>1363</v>
      </c>
      <c r="F177" s="267" t="s">
        <v>1364</v>
      </c>
      <c r="G177" s="268" t="s">
        <v>145</v>
      </c>
      <c r="H177" s="269">
        <v>7</v>
      </c>
      <c r="I177" s="270"/>
      <c r="J177" s="271">
        <f>ROUND(I177*H177,2)</f>
        <v>0</v>
      </c>
      <c r="K177" s="267" t="s">
        <v>146</v>
      </c>
      <c r="L177" s="272"/>
      <c r="M177" s="273" t="s">
        <v>1</v>
      </c>
      <c r="N177" s="274" t="s">
        <v>40</v>
      </c>
      <c r="O177" s="92"/>
      <c r="P177" s="228">
        <f>O177*H177</f>
        <v>0</v>
      </c>
      <c r="Q177" s="228">
        <v>0.045999999999999999</v>
      </c>
      <c r="R177" s="228">
        <f>Q177*H177</f>
        <v>0.32200000000000001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163</v>
      </c>
      <c r="AT177" s="230" t="s">
        <v>227</v>
      </c>
      <c r="AU177" s="230" t="s">
        <v>83</v>
      </c>
      <c r="AY177" s="17" t="s">
        <v>139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147</v>
      </c>
      <c r="BK177" s="231">
        <f>ROUND(I177*H177,2)</f>
        <v>0</v>
      </c>
      <c r="BL177" s="17" t="s">
        <v>147</v>
      </c>
      <c r="BM177" s="230" t="s">
        <v>242</v>
      </c>
    </row>
    <row r="178" s="2" customFormat="1" ht="24.15" customHeight="1">
      <c r="A178" s="38"/>
      <c r="B178" s="39"/>
      <c r="C178" s="219" t="s">
        <v>244</v>
      </c>
      <c r="D178" s="219" t="s">
        <v>142</v>
      </c>
      <c r="E178" s="220" t="s">
        <v>1365</v>
      </c>
      <c r="F178" s="221" t="s">
        <v>1366</v>
      </c>
      <c r="G178" s="222" t="s">
        <v>167</v>
      </c>
      <c r="H178" s="223">
        <v>17.699999999999999</v>
      </c>
      <c r="I178" s="224"/>
      <c r="J178" s="225">
        <f>ROUND(I178*H178,2)</f>
        <v>0</v>
      </c>
      <c r="K178" s="221" t="s">
        <v>146</v>
      </c>
      <c r="L178" s="44"/>
      <c r="M178" s="226" t="s">
        <v>1</v>
      </c>
      <c r="N178" s="227" t="s">
        <v>40</v>
      </c>
      <c r="O178" s="92"/>
      <c r="P178" s="228">
        <f>O178*H178</f>
        <v>0</v>
      </c>
      <c r="Q178" s="228">
        <v>0.034380000000000001</v>
      </c>
      <c r="R178" s="228">
        <f>Q178*H178</f>
        <v>0.60852600000000001</v>
      </c>
      <c r="S178" s="228">
        <v>0</v>
      </c>
      <c r="T178" s="22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147</v>
      </c>
      <c r="AT178" s="230" t="s">
        <v>142</v>
      </c>
      <c r="AU178" s="230" t="s">
        <v>83</v>
      </c>
      <c r="AY178" s="17" t="s">
        <v>139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147</v>
      </c>
      <c r="BK178" s="231">
        <f>ROUND(I178*H178,2)</f>
        <v>0</v>
      </c>
      <c r="BL178" s="17" t="s">
        <v>147</v>
      </c>
      <c r="BM178" s="230" t="s">
        <v>247</v>
      </c>
    </row>
    <row r="179" s="14" customFormat="1">
      <c r="A179" s="14"/>
      <c r="B179" s="243"/>
      <c r="C179" s="244"/>
      <c r="D179" s="234" t="s">
        <v>148</v>
      </c>
      <c r="E179" s="245" t="s">
        <v>1</v>
      </c>
      <c r="F179" s="246" t="s">
        <v>1367</v>
      </c>
      <c r="G179" s="244"/>
      <c r="H179" s="247">
        <v>17.699999999999999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148</v>
      </c>
      <c r="AU179" s="253" t="s">
        <v>83</v>
      </c>
      <c r="AV179" s="14" t="s">
        <v>83</v>
      </c>
      <c r="AW179" s="14" t="s">
        <v>30</v>
      </c>
      <c r="AX179" s="14" t="s">
        <v>73</v>
      </c>
      <c r="AY179" s="253" t="s">
        <v>139</v>
      </c>
    </row>
    <row r="180" s="15" customFormat="1">
      <c r="A180" s="15"/>
      <c r="B180" s="254"/>
      <c r="C180" s="255"/>
      <c r="D180" s="234" t="s">
        <v>148</v>
      </c>
      <c r="E180" s="256" t="s">
        <v>1</v>
      </c>
      <c r="F180" s="257" t="s">
        <v>153</v>
      </c>
      <c r="G180" s="255"/>
      <c r="H180" s="258">
        <v>17.699999999999999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4" t="s">
        <v>148</v>
      </c>
      <c r="AU180" s="264" t="s">
        <v>83</v>
      </c>
      <c r="AV180" s="15" t="s">
        <v>147</v>
      </c>
      <c r="AW180" s="15" t="s">
        <v>30</v>
      </c>
      <c r="AX180" s="15" t="s">
        <v>81</v>
      </c>
      <c r="AY180" s="264" t="s">
        <v>139</v>
      </c>
    </row>
    <row r="181" s="2" customFormat="1" ht="37.8" customHeight="1">
      <c r="A181" s="38"/>
      <c r="B181" s="39"/>
      <c r="C181" s="265" t="s">
        <v>201</v>
      </c>
      <c r="D181" s="265" t="s">
        <v>227</v>
      </c>
      <c r="E181" s="266" t="s">
        <v>1368</v>
      </c>
      <c r="F181" s="267" t="s">
        <v>1369</v>
      </c>
      <c r="G181" s="268" t="s">
        <v>145</v>
      </c>
      <c r="H181" s="269">
        <v>8</v>
      </c>
      <c r="I181" s="270"/>
      <c r="J181" s="271">
        <f>ROUND(I181*H181,2)</f>
        <v>0</v>
      </c>
      <c r="K181" s="267" t="s">
        <v>146</v>
      </c>
      <c r="L181" s="272"/>
      <c r="M181" s="273" t="s">
        <v>1</v>
      </c>
      <c r="N181" s="274" t="s">
        <v>40</v>
      </c>
      <c r="O181" s="92"/>
      <c r="P181" s="228">
        <f>O181*H181</f>
        <v>0</v>
      </c>
      <c r="Q181" s="228">
        <v>0.0057000000000000002</v>
      </c>
      <c r="R181" s="228">
        <f>Q181*H181</f>
        <v>0.045600000000000002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163</v>
      </c>
      <c r="AT181" s="230" t="s">
        <v>227</v>
      </c>
      <c r="AU181" s="230" t="s">
        <v>83</v>
      </c>
      <c r="AY181" s="17" t="s">
        <v>139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147</v>
      </c>
      <c r="BK181" s="231">
        <f>ROUND(I181*H181,2)</f>
        <v>0</v>
      </c>
      <c r="BL181" s="17" t="s">
        <v>147</v>
      </c>
      <c r="BM181" s="230" t="s">
        <v>250</v>
      </c>
    </row>
    <row r="182" s="2" customFormat="1" ht="37.8" customHeight="1">
      <c r="A182" s="38"/>
      <c r="B182" s="39"/>
      <c r="C182" s="265" t="s">
        <v>251</v>
      </c>
      <c r="D182" s="265" t="s">
        <v>227</v>
      </c>
      <c r="E182" s="266" t="s">
        <v>1370</v>
      </c>
      <c r="F182" s="267" t="s">
        <v>1371</v>
      </c>
      <c r="G182" s="268" t="s">
        <v>145</v>
      </c>
      <c r="H182" s="269">
        <v>7</v>
      </c>
      <c r="I182" s="270"/>
      <c r="J182" s="271">
        <f>ROUND(I182*H182,2)</f>
        <v>0</v>
      </c>
      <c r="K182" s="267" t="s">
        <v>146</v>
      </c>
      <c r="L182" s="272"/>
      <c r="M182" s="273" t="s">
        <v>1</v>
      </c>
      <c r="N182" s="274" t="s">
        <v>40</v>
      </c>
      <c r="O182" s="92"/>
      <c r="P182" s="228">
        <f>O182*H182</f>
        <v>0</v>
      </c>
      <c r="Q182" s="228">
        <v>0.019099999999999999</v>
      </c>
      <c r="R182" s="228">
        <f>Q182*H182</f>
        <v>0.13369999999999999</v>
      </c>
      <c r="S182" s="228">
        <v>0</v>
      </c>
      <c r="T182" s="22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163</v>
      </c>
      <c r="AT182" s="230" t="s">
        <v>227</v>
      </c>
      <c r="AU182" s="230" t="s">
        <v>83</v>
      </c>
      <c r="AY182" s="17" t="s">
        <v>139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147</v>
      </c>
      <c r="BK182" s="231">
        <f>ROUND(I182*H182,2)</f>
        <v>0</v>
      </c>
      <c r="BL182" s="17" t="s">
        <v>147</v>
      </c>
      <c r="BM182" s="230" t="s">
        <v>254</v>
      </c>
    </row>
    <row r="183" s="12" customFormat="1" ht="22.8" customHeight="1">
      <c r="A183" s="12"/>
      <c r="B183" s="203"/>
      <c r="C183" s="204"/>
      <c r="D183" s="205" t="s">
        <v>72</v>
      </c>
      <c r="E183" s="217" t="s">
        <v>188</v>
      </c>
      <c r="F183" s="217" t="s">
        <v>232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SUM(P184:P191)</f>
        <v>0</v>
      </c>
      <c r="Q183" s="211"/>
      <c r="R183" s="212">
        <f>SUM(R184:R191)</f>
        <v>0</v>
      </c>
      <c r="S183" s="211"/>
      <c r="T183" s="213">
        <f>SUM(T184:T191)</f>
        <v>0.70487200000000005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81</v>
      </c>
      <c r="AT183" s="215" t="s">
        <v>72</v>
      </c>
      <c r="AU183" s="215" t="s">
        <v>81</v>
      </c>
      <c r="AY183" s="214" t="s">
        <v>139</v>
      </c>
      <c r="BK183" s="216">
        <f>SUM(BK184:BK191)</f>
        <v>0</v>
      </c>
    </row>
    <row r="184" s="2" customFormat="1" ht="24.15" customHeight="1">
      <c r="A184" s="38"/>
      <c r="B184" s="39"/>
      <c r="C184" s="219" t="s">
        <v>205</v>
      </c>
      <c r="D184" s="219" t="s">
        <v>142</v>
      </c>
      <c r="E184" s="220" t="s">
        <v>1372</v>
      </c>
      <c r="F184" s="221" t="s">
        <v>1373</v>
      </c>
      <c r="G184" s="222" t="s">
        <v>145</v>
      </c>
      <c r="H184" s="223">
        <v>11</v>
      </c>
      <c r="I184" s="224"/>
      <c r="J184" s="225">
        <f>ROUND(I184*H184,2)</f>
        <v>0</v>
      </c>
      <c r="K184" s="221" t="s">
        <v>146</v>
      </c>
      <c r="L184" s="44"/>
      <c r="M184" s="226" t="s">
        <v>1</v>
      </c>
      <c r="N184" s="227" t="s">
        <v>40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0.0060000000000000001</v>
      </c>
      <c r="T184" s="229">
        <f>S184*H184</f>
        <v>0.066000000000000003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147</v>
      </c>
      <c r="AT184" s="230" t="s">
        <v>142</v>
      </c>
      <c r="AU184" s="230" t="s">
        <v>83</v>
      </c>
      <c r="AY184" s="17" t="s">
        <v>139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147</v>
      </c>
      <c r="BK184" s="231">
        <f>ROUND(I184*H184,2)</f>
        <v>0</v>
      </c>
      <c r="BL184" s="17" t="s">
        <v>147</v>
      </c>
      <c r="BM184" s="230" t="s">
        <v>257</v>
      </c>
    </row>
    <row r="185" s="14" customFormat="1">
      <c r="A185" s="14"/>
      <c r="B185" s="243"/>
      <c r="C185" s="244"/>
      <c r="D185" s="234" t="s">
        <v>148</v>
      </c>
      <c r="E185" s="245" t="s">
        <v>1</v>
      </c>
      <c r="F185" s="246" t="s">
        <v>195</v>
      </c>
      <c r="G185" s="244"/>
      <c r="H185" s="247">
        <v>11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148</v>
      </c>
      <c r="AU185" s="253" t="s">
        <v>83</v>
      </c>
      <c r="AV185" s="14" t="s">
        <v>83</v>
      </c>
      <c r="AW185" s="14" t="s">
        <v>30</v>
      </c>
      <c r="AX185" s="14" t="s">
        <v>73</v>
      </c>
      <c r="AY185" s="253" t="s">
        <v>139</v>
      </c>
    </row>
    <row r="186" s="15" customFormat="1">
      <c r="A186" s="15"/>
      <c r="B186" s="254"/>
      <c r="C186" s="255"/>
      <c r="D186" s="234" t="s">
        <v>148</v>
      </c>
      <c r="E186" s="256" t="s">
        <v>1</v>
      </c>
      <c r="F186" s="257" t="s">
        <v>153</v>
      </c>
      <c r="G186" s="255"/>
      <c r="H186" s="258">
        <v>11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148</v>
      </c>
      <c r="AU186" s="264" t="s">
        <v>83</v>
      </c>
      <c r="AV186" s="15" t="s">
        <v>147</v>
      </c>
      <c r="AW186" s="15" t="s">
        <v>30</v>
      </c>
      <c r="AX186" s="15" t="s">
        <v>81</v>
      </c>
      <c r="AY186" s="264" t="s">
        <v>139</v>
      </c>
    </row>
    <row r="187" s="2" customFormat="1" ht="24.15" customHeight="1">
      <c r="A187" s="38"/>
      <c r="B187" s="39"/>
      <c r="C187" s="219" t="s">
        <v>259</v>
      </c>
      <c r="D187" s="219" t="s">
        <v>142</v>
      </c>
      <c r="E187" s="220" t="s">
        <v>1374</v>
      </c>
      <c r="F187" s="221" t="s">
        <v>1375</v>
      </c>
      <c r="G187" s="222" t="s">
        <v>167</v>
      </c>
      <c r="H187" s="223">
        <v>18.899999999999999</v>
      </c>
      <c r="I187" s="224"/>
      <c r="J187" s="225">
        <f>ROUND(I187*H187,2)</f>
        <v>0</v>
      </c>
      <c r="K187" s="221" t="s">
        <v>146</v>
      </c>
      <c r="L187" s="44"/>
      <c r="M187" s="226" t="s">
        <v>1</v>
      </c>
      <c r="N187" s="227" t="s">
        <v>40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0.00248</v>
      </c>
      <c r="T187" s="229">
        <f>S187*H187</f>
        <v>0.046871999999999997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147</v>
      </c>
      <c r="AT187" s="230" t="s">
        <v>142</v>
      </c>
      <c r="AU187" s="230" t="s">
        <v>83</v>
      </c>
      <c r="AY187" s="17" t="s">
        <v>139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147</v>
      </c>
      <c r="BK187" s="231">
        <f>ROUND(I187*H187,2)</f>
        <v>0</v>
      </c>
      <c r="BL187" s="17" t="s">
        <v>147</v>
      </c>
      <c r="BM187" s="230" t="s">
        <v>262</v>
      </c>
    </row>
    <row r="188" s="14" customFormat="1">
      <c r="A188" s="14"/>
      <c r="B188" s="243"/>
      <c r="C188" s="244"/>
      <c r="D188" s="234" t="s">
        <v>148</v>
      </c>
      <c r="E188" s="245" t="s">
        <v>1</v>
      </c>
      <c r="F188" s="246" t="s">
        <v>1376</v>
      </c>
      <c r="G188" s="244"/>
      <c r="H188" s="247">
        <v>18.899999999999999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148</v>
      </c>
      <c r="AU188" s="253" t="s">
        <v>83</v>
      </c>
      <c r="AV188" s="14" t="s">
        <v>83</v>
      </c>
      <c r="AW188" s="14" t="s">
        <v>30</v>
      </c>
      <c r="AX188" s="14" t="s">
        <v>73</v>
      </c>
      <c r="AY188" s="253" t="s">
        <v>139</v>
      </c>
    </row>
    <row r="189" s="15" customFormat="1">
      <c r="A189" s="15"/>
      <c r="B189" s="254"/>
      <c r="C189" s="255"/>
      <c r="D189" s="234" t="s">
        <v>148</v>
      </c>
      <c r="E189" s="256" t="s">
        <v>1</v>
      </c>
      <c r="F189" s="257" t="s">
        <v>153</v>
      </c>
      <c r="G189" s="255"/>
      <c r="H189" s="258">
        <v>18.899999999999999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148</v>
      </c>
      <c r="AU189" s="264" t="s">
        <v>83</v>
      </c>
      <c r="AV189" s="15" t="s">
        <v>147</v>
      </c>
      <c r="AW189" s="15" t="s">
        <v>30</v>
      </c>
      <c r="AX189" s="15" t="s">
        <v>81</v>
      </c>
      <c r="AY189" s="264" t="s">
        <v>139</v>
      </c>
    </row>
    <row r="190" s="2" customFormat="1" ht="24.15" customHeight="1">
      <c r="A190" s="38"/>
      <c r="B190" s="39"/>
      <c r="C190" s="219" t="s">
        <v>208</v>
      </c>
      <c r="D190" s="219" t="s">
        <v>142</v>
      </c>
      <c r="E190" s="220" t="s">
        <v>1377</v>
      </c>
      <c r="F190" s="221" t="s">
        <v>1378</v>
      </c>
      <c r="G190" s="222" t="s">
        <v>145</v>
      </c>
      <c r="H190" s="223">
        <v>1</v>
      </c>
      <c r="I190" s="224"/>
      <c r="J190" s="225">
        <f>ROUND(I190*H190,2)</f>
        <v>0</v>
      </c>
      <c r="K190" s="221" t="s">
        <v>146</v>
      </c>
      <c r="L190" s="44"/>
      <c r="M190" s="226" t="s">
        <v>1</v>
      </c>
      <c r="N190" s="227" t="s">
        <v>40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0.192</v>
      </c>
      <c r="T190" s="229">
        <f>S190*H190</f>
        <v>0.192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147</v>
      </c>
      <c r="AT190" s="230" t="s">
        <v>142</v>
      </c>
      <c r="AU190" s="230" t="s">
        <v>83</v>
      </c>
      <c r="AY190" s="17" t="s">
        <v>139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147</v>
      </c>
      <c r="BK190" s="231">
        <f>ROUND(I190*H190,2)</f>
        <v>0</v>
      </c>
      <c r="BL190" s="17" t="s">
        <v>147</v>
      </c>
      <c r="BM190" s="230" t="s">
        <v>267</v>
      </c>
    </row>
    <row r="191" s="2" customFormat="1" ht="24.15" customHeight="1">
      <c r="A191" s="38"/>
      <c r="B191" s="39"/>
      <c r="C191" s="219" t="s">
        <v>268</v>
      </c>
      <c r="D191" s="219" t="s">
        <v>142</v>
      </c>
      <c r="E191" s="220" t="s">
        <v>1379</v>
      </c>
      <c r="F191" s="221" t="s">
        <v>1380</v>
      </c>
      <c r="G191" s="222" t="s">
        <v>145</v>
      </c>
      <c r="H191" s="223">
        <v>1</v>
      </c>
      <c r="I191" s="224"/>
      <c r="J191" s="225">
        <f>ROUND(I191*H191,2)</f>
        <v>0</v>
      </c>
      <c r="K191" s="221" t="s">
        <v>146</v>
      </c>
      <c r="L191" s="44"/>
      <c r="M191" s="226" t="s">
        <v>1</v>
      </c>
      <c r="N191" s="227" t="s">
        <v>40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0.40000000000000002</v>
      </c>
      <c r="T191" s="229">
        <f>S191*H191</f>
        <v>0.40000000000000002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0" t="s">
        <v>147</v>
      </c>
      <c r="AT191" s="230" t="s">
        <v>142</v>
      </c>
      <c r="AU191" s="230" t="s">
        <v>83</v>
      </c>
      <c r="AY191" s="17" t="s">
        <v>139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147</v>
      </c>
      <c r="BK191" s="231">
        <f>ROUND(I191*H191,2)</f>
        <v>0</v>
      </c>
      <c r="BL191" s="17" t="s">
        <v>147</v>
      </c>
      <c r="BM191" s="230" t="s">
        <v>271</v>
      </c>
    </row>
    <row r="192" s="12" customFormat="1" ht="22.8" customHeight="1">
      <c r="A192" s="12"/>
      <c r="B192" s="203"/>
      <c r="C192" s="204"/>
      <c r="D192" s="205" t="s">
        <v>72</v>
      </c>
      <c r="E192" s="217" t="s">
        <v>323</v>
      </c>
      <c r="F192" s="217" t="s">
        <v>324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SUM(P193:P199)</f>
        <v>0</v>
      </c>
      <c r="Q192" s="211"/>
      <c r="R192" s="212">
        <f>SUM(R193:R199)</f>
        <v>0</v>
      </c>
      <c r="S192" s="211"/>
      <c r="T192" s="213">
        <f>SUM(T193:T199)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81</v>
      </c>
      <c r="AT192" s="215" t="s">
        <v>72</v>
      </c>
      <c r="AU192" s="215" t="s">
        <v>81</v>
      </c>
      <c r="AY192" s="214" t="s">
        <v>139</v>
      </c>
      <c r="BK192" s="216">
        <f>SUM(BK193:BK199)</f>
        <v>0</v>
      </c>
    </row>
    <row r="193" s="2" customFormat="1" ht="24.15" customHeight="1">
      <c r="A193" s="38"/>
      <c r="B193" s="39"/>
      <c r="C193" s="219" t="s">
        <v>273</v>
      </c>
      <c r="D193" s="219" t="s">
        <v>142</v>
      </c>
      <c r="E193" s="220" t="s">
        <v>325</v>
      </c>
      <c r="F193" s="221" t="s">
        <v>326</v>
      </c>
      <c r="G193" s="222" t="s">
        <v>162</v>
      </c>
      <c r="H193" s="223">
        <v>0.69999999999999996</v>
      </c>
      <c r="I193" s="224"/>
      <c r="J193" s="225">
        <f>ROUND(I193*H193,2)</f>
        <v>0</v>
      </c>
      <c r="K193" s="221" t="s">
        <v>146</v>
      </c>
      <c r="L193" s="44"/>
      <c r="M193" s="226" t="s">
        <v>1</v>
      </c>
      <c r="N193" s="227" t="s">
        <v>40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147</v>
      </c>
      <c r="AT193" s="230" t="s">
        <v>142</v>
      </c>
      <c r="AU193" s="230" t="s">
        <v>83</v>
      </c>
      <c r="AY193" s="17" t="s">
        <v>139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147</v>
      </c>
      <c r="BK193" s="231">
        <f>ROUND(I193*H193,2)</f>
        <v>0</v>
      </c>
      <c r="BL193" s="17" t="s">
        <v>147</v>
      </c>
      <c r="BM193" s="230" t="s">
        <v>276</v>
      </c>
    </row>
    <row r="194" s="2" customFormat="1" ht="37.8" customHeight="1">
      <c r="A194" s="38"/>
      <c r="B194" s="39"/>
      <c r="C194" s="219" t="s">
        <v>277</v>
      </c>
      <c r="D194" s="219" t="s">
        <v>142</v>
      </c>
      <c r="E194" s="220" t="s">
        <v>329</v>
      </c>
      <c r="F194" s="221" t="s">
        <v>330</v>
      </c>
      <c r="G194" s="222" t="s">
        <v>162</v>
      </c>
      <c r="H194" s="223">
        <v>0.69999999999999996</v>
      </c>
      <c r="I194" s="224"/>
      <c r="J194" s="225">
        <f>ROUND(I194*H194,2)</f>
        <v>0</v>
      </c>
      <c r="K194" s="221" t="s">
        <v>146</v>
      </c>
      <c r="L194" s="44"/>
      <c r="M194" s="226" t="s">
        <v>1</v>
      </c>
      <c r="N194" s="227" t="s">
        <v>40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147</v>
      </c>
      <c r="AT194" s="230" t="s">
        <v>142</v>
      </c>
      <c r="AU194" s="230" t="s">
        <v>83</v>
      </c>
      <c r="AY194" s="17" t="s">
        <v>139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147</v>
      </c>
      <c r="BK194" s="231">
        <f>ROUND(I194*H194,2)</f>
        <v>0</v>
      </c>
      <c r="BL194" s="17" t="s">
        <v>147</v>
      </c>
      <c r="BM194" s="230" t="s">
        <v>280</v>
      </c>
    </row>
    <row r="195" s="2" customFormat="1" ht="24.15" customHeight="1">
      <c r="A195" s="38"/>
      <c r="B195" s="39"/>
      <c r="C195" s="219" t="s">
        <v>213</v>
      </c>
      <c r="D195" s="219" t="s">
        <v>142</v>
      </c>
      <c r="E195" s="220" t="s">
        <v>332</v>
      </c>
      <c r="F195" s="221" t="s">
        <v>333</v>
      </c>
      <c r="G195" s="222" t="s">
        <v>162</v>
      </c>
      <c r="H195" s="223">
        <v>0.69999999999999996</v>
      </c>
      <c r="I195" s="224"/>
      <c r="J195" s="225">
        <f>ROUND(I195*H195,2)</f>
        <v>0</v>
      </c>
      <c r="K195" s="221" t="s">
        <v>146</v>
      </c>
      <c r="L195" s="44"/>
      <c r="M195" s="226" t="s">
        <v>1</v>
      </c>
      <c r="N195" s="227" t="s">
        <v>40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147</v>
      </c>
      <c r="AT195" s="230" t="s">
        <v>142</v>
      </c>
      <c r="AU195" s="230" t="s">
        <v>83</v>
      </c>
      <c r="AY195" s="17" t="s">
        <v>139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147</v>
      </c>
      <c r="BK195" s="231">
        <f>ROUND(I195*H195,2)</f>
        <v>0</v>
      </c>
      <c r="BL195" s="17" t="s">
        <v>147</v>
      </c>
      <c r="BM195" s="230" t="s">
        <v>285</v>
      </c>
    </row>
    <row r="196" s="2" customFormat="1" ht="37.8" customHeight="1">
      <c r="A196" s="38"/>
      <c r="B196" s="39"/>
      <c r="C196" s="219" t="s">
        <v>286</v>
      </c>
      <c r="D196" s="219" t="s">
        <v>142</v>
      </c>
      <c r="E196" s="220" t="s">
        <v>336</v>
      </c>
      <c r="F196" s="221" t="s">
        <v>337</v>
      </c>
      <c r="G196" s="222" t="s">
        <v>162</v>
      </c>
      <c r="H196" s="223">
        <v>6.2999999999999998</v>
      </c>
      <c r="I196" s="224"/>
      <c r="J196" s="225">
        <f>ROUND(I196*H196,2)</f>
        <v>0</v>
      </c>
      <c r="K196" s="221" t="s">
        <v>146</v>
      </c>
      <c r="L196" s="44"/>
      <c r="M196" s="226" t="s">
        <v>1</v>
      </c>
      <c r="N196" s="227" t="s">
        <v>40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0" t="s">
        <v>147</v>
      </c>
      <c r="AT196" s="230" t="s">
        <v>142</v>
      </c>
      <c r="AU196" s="230" t="s">
        <v>83</v>
      </c>
      <c r="AY196" s="17" t="s">
        <v>139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147</v>
      </c>
      <c r="BK196" s="231">
        <f>ROUND(I196*H196,2)</f>
        <v>0</v>
      </c>
      <c r="BL196" s="17" t="s">
        <v>147</v>
      </c>
      <c r="BM196" s="230" t="s">
        <v>289</v>
      </c>
    </row>
    <row r="197" s="14" customFormat="1">
      <c r="A197" s="14"/>
      <c r="B197" s="243"/>
      <c r="C197" s="244"/>
      <c r="D197" s="234" t="s">
        <v>148</v>
      </c>
      <c r="E197" s="245" t="s">
        <v>1</v>
      </c>
      <c r="F197" s="246" t="s">
        <v>1381</v>
      </c>
      <c r="G197" s="244"/>
      <c r="H197" s="247">
        <v>6.2999999999999998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148</v>
      </c>
      <c r="AU197" s="253" t="s">
        <v>83</v>
      </c>
      <c r="AV197" s="14" t="s">
        <v>83</v>
      </c>
      <c r="AW197" s="14" t="s">
        <v>30</v>
      </c>
      <c r="AX197" s="14" t="s">
        <v>73</v>
      </c>
      <c r="AY197" s="253" t="s">
        <v>139</v>
      </c>
    </row>
    <row r="198" s="15" customFormat="1">
      <c r="A198" s="15"/>
      <c r="B198" s="254"/>
      <c r="C198" s="255"/>
      <c r="D198" s="234" t="s">
        <v>148</v>
      </c>
      <c r="E198" s="256" t="s">
        <v>1</v>
      </c>
      <c r="F198" s="257" t="s">
        <v>153</v>
      </c>
      <c r="G198" s="255"/>
      <c r="H198" s="258">
        <v>6.2999999999999998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148</v>
      </c>
      <c r="AU198" s="264" t="s">
        <v>83</v>
      </c>
      <c r="AV198" s="15" t="s">
        <v>147</v>
      </c>
      <c r="AW198" s="15" t="s">
        <v>30</v>
      </c>
      <c r="AX198" s="15" t="s">
        <v>81</v>
      </c>
      <c r="AY198" s="264" t="s">
        <v>139</v>
      </c>
    </row>
    <row r="199" s="2" customFormat="1" ht="37.8" customHeight="1">
      <c r="A199" s="38"/>
      <c r="B199" s="39"/>
      <c r="C199" s="219" t="s">
        <v>217</v>
      </c>
      <c r="D199" s="219" t="s">
        <v>142</v>
      </c>
      <c r="E199" s="220" t="s">
        <v>340</v>
      </c>
      <c r="F199" s="221" t="s">
        <v>341</v>
      </c>
      <c r="G199" s="222" t="s">
        <v>162</v>
      </c>
      <c r="H199" s="223">
        <v>0.69999999999999996</v>
      </c>
      <c r="I199" s="224"/>
      <c r="J199" s="225">
        <f>ROUND(I199*H199,2)</f>
        <v>0</v>
      </c>
      <c r="K199" s="221" t="s">
        <v>146</v>
      </c>
      <c r="L199" s="44"/>
      <c r="M199" s="226" t="s">
        <v>1</v>
      </c>
      <c r="N199" s="227" t="s">
        <v>40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147</v>
      </c>
      <c r="AT199" s="230" t="s">
        <v>142</v>
      </c>
      <c r="AU199" s="230" t="s">
        <v>83</v>
      </c>
      <c r="AY199" s="17" t="s">
        <v>139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147</v>
      </c>
      <c r="BK199" s="231">
        <f>ROUND(I199*H199,2)</f>
        <v>0</v>
      </c>
      <c r="BL199" s="17" t="s">
        <v>147</v>
      </c>
      <c r="BM199" s="230" t="s">
        <v>292</v>
      </c>
    </row>
    <row r="200" s="12" customFormat="1" ht="22.8" customHeight="1">
      <c r="A200" s="12"/>
      <c r="B200" s="203"/>
      <c r="C200" s="204"/>
      <c r="D200" s="205" t="s">
        <v>72</v>
      </c>
      <c r="E200" s="217" t="s">
        <v>1382</v>
      </c>
      <c r="F200" s="217" t="s">
        <v>1383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P201</f>
        <v>0</v>
      </c>
      <c r="Q200" s="211"/>
      <c r="R200" s="212">
        <f>R201</f>
        <v>0</v>
      </c>
      <c r="S200" s="211"/>
      <c r="T200" s="213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81</v>
      </c>
      <c r="AT200" s="215" t="s">
        <v>72</v>
      </c>
      <c r="AU200" s="215" t="s">
        <v>81</v>
      </c>
      <c r="AY200" s="214" t="s">
        <v>139</v>
      </c>
      <c r="BK200" s="216">
        <f>BK201</f>
        <v>0</v>
      </c>
    </row>
    <row r="201" s="2" customFormat="1" ht="49.05" customHeight="1">
      <c r="A201" s="38"/>
      <c r="B201" s="39"/>
      <c r="C201" s="219" t="s">
        <v>294</v>
      </c>
      <c r="D201" s="219" t="s">
        <v>142</v>
      </c>
      <c r="E201" s="220" t="s">
        <v>1384</v>
      </c>
      <c r="F201" s="221" t="s">
        <v>1385</v>
      </c>
      <c r="G201" s="222" t="s">
        <v>162</v>
      </c>
      <c r="H201" s="223">
        <v>9.5899999999999999</v>
      </c>
      <c r="I201" s="224"/>
      <c r="J201" s="225">
        <f>ROUND(I201*H201,2)</f>
        <v>0</v>
      </c>
      <c r="K201" s="221" t="s">
        <v>146</v>
      </c>
      <c r="L201" s="44"/>
      <c r="M201" s="226" t="s">
        <v>1</v>
      </c>
      <c r="N201" s="227" t="s">
        <v>40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147</v>
      </c>
      <c r="AT201" s="230" t="s">
        <v>142</v>
      </c>
      <c r="AU201" s="230" t="s">
        <v>83</v>
      </c>
      <c r="AY201" s="17" t="s">
        <v>139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147</v>
      </c>
      <c r="BK201" s="231">
        <f>ROUND(I201*H201,2)</f>
        <v>0</v>
      </c>
      <c r="BL201" s="17" t="s">
        <v>147</v>
      </c>
      <c r="BM201" s="230" t="s">
        <v>297</v>
      </c>
    </row>
    <row r="202" s="12" customFormat="1" ht="25.92" customHeight="1">
      <c r="A202" s="12"/>
      <c r="B202" s="203"/>
      <c r="C202" s="204"/>
      <c r="D202" s="205" t="s">
        <v>72</v>
      </c>
      <c r="E202" s="206" t="s">
        <v>343</v>
      </c>
      <c r="F202" s="206" t="s">
        <v>344</v>
      </c>
      <c r="G202" s="204"/>
      <c r="H202" s="204"/>
      <c r="I202" s="207"/>
      <c r="J202" s="208">
        <f>BK202</f>
        <v>0</v>
      </c>
      <c r="K202" s="204"/>
      <c r="L202" s="209"/>
      <c r="M202" s="210"/>
      <c r="N202" s="211"/>
      <c r="O202" s="211"/>
      <c r="P202" s="212">
        <v>0</v>
      </c>
      <c r="Q202" s="211"/>
      <c r="R202" s="212">
        <v>0</v>
      </c>
      <c r="S202" s="211"/>
      <c r="T202" s="213"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83</v>
      </c>
      <c r="AT202" s="215" t="s">
        <v>72</v>
      </c>
      <c r="AU202" s="215" t="s">
        <v>73</v>
      </c>
      <c r="AY202" s="214" t="s">
        <v>139</v>
      </c>
      <c r="BK202" s="216">
        <v>0</v>
      </c>
    </row>
    <row r="203" s="12" customFormat="1" ht="25.92" customHeight="1">
      <c r="A203" s="12"/>
      <c r="B203" s="203"/>
      <c r="C203" s="204"/>
      <c r="D203" s="205" t="s">
        <v>72</v>
      </c>
      <c r="E203" s="206" t="s">
        <v>1108</v>
      </c>
      <c r="F203" s="206" t="s">
        <v>1109</v>
      </c>
      <c r="G203" s="204"/>
      <c r="H203" s="204"/>
      <c r="I203" s="207"/>
      <c r="J203" s="208">
        <f>BK203</f>
        <v>0</v>
      </c>
      <c r="K203" s="204"/>
      <c r="L203" s="209"/>
      <c r="M203" s="210"/>
      <c r="N203" s="211"/>
      <c r="O203" s="211"/>
      <c r="P203" s="212">
        <f>SUM(P204:P211)</f>
        <v>0</v>
      </c>
      <c r="Q203" s="211"/>
      <c r="R203" s="212">
        <f>SUM(R204:R211)</f>
        <v>0</v>
      </c>
      <c r="S203" s="211"/>
      <c r="T203" s="213">
        <f>SUM(T204:T211)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147</v>
      </c>
      <c r="AT203" s="215" t="s">
        <v>72</v>
      </c>
      <c r="AU203" s="215" t="s">
        <v>73</v>
      </c>
      <c r="AY203" s="214" t="s">
        <v>139</v>
      </c>
      <c r="BK203" s="216">
        <f>SUM(BK204:BK211)</f>
        <v>0</v>
      </c>
    </row>
    <row r="204" s="2" customFormat="1" ht="24.15" customHeight="1">
      <c r="A204" s="38"/>
      <c r="B204" s="39"/>
      <c r="C204" s="219" t="s">
        <v>220</v>
      </c>
      <c r="D204" s="219" t="s">
        <v>142</v>
      </c>
      <c r="E204" s="220" t="s">
        <v>1111</v>
      </c>
      <c r="F204" s="221" t="s">
        <v>1112</v>
      </c>
      <c r="G204" s="222" t="s">
        <v>1113</v>
      </c>
      <c r="H204" s="223">
        <v>10</v>
      </c>
      <c r="I204" s="224"/>
      <c r="J204" s="225">
        <f>ROUND(I204*H204,2)</f>
        <v>0</v>
      </c>
      <c r="K204" s="221" t="s">
        <v>146</v>
      </c>
      <c r="L204" s="44"/>
      <c r="M204" s="226" t="s">
        <v>1</v>
      </c>
      <c r="N204" s="227" t="s">
        <v>40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1307</v>
      </c>
      <c r="AT204" s="230" t="s">
        <v>142</v>
      </c>
      <c r="AU204" s="230" t="s">
        <v>81</v>
      </c>
      <c r="AY204" s="17" t="s">
        <v>139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147</v>
      </c>
      <c r="BK204" s="231">
        <f>ROUND(I204*H204,2)</f>
        <v>0</v>
      </c>
      <c r="BL204" s="17" t="s">
        <v>1307</v>
      </c>
      <c r="BM204" s="230" t="s">
        <v>311</v>
      </c>
    </row>
    <row r="205" s="13" customFormat="1">
      <c r="A205" s="13"/>
      <c r="B205" s="232"/>
      <c r="C205" s="233"/>
      <c r="D205" s="234" t="s">
        <v>148</v>
      </c>
      <c r="E205" s="235" t="s">
        <v>1</v>
      </c>
      <c r="F205" s="236" t="s">
        <v>1386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148</v>
      </c>
      <c r="AU205" s="242" t="s">
        <v>81</v>
      </c>
      <c r="AV205" s="13" t="s">
        <v>81</v>
      </c>
      <c r="AW205" s="13" t="s">
        <v>30</v>
      </c>
      <c r="AX205" s="13" t="s">
        <v>73</v>
      </c>
      <c r="AY205" s="242" t="s">
        <v>139</v>
      </c>
    </row>
    <row r="206" s="14" customFormat="1">
      <c r="A206" s="14"/>
      <c r="B206" s="243"/>
      <c r="C206" s="244"/>
      <c r="D206" s="234" t="s">
        <v>148</v>
      </c>
      <c r="E206" s="245" t="s">
        <v>1</v>
      </c>
      <c r="F206" s="246" t="s">
        <v>168</v>
      </c>
      <c r="G206" s="244"/>
      <c r="H206" s="247">
        <v>10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148</v>
      </c>
      <c r="AU206" s="253" t="s">
        <v>81</v>
      </c>
      <c r="AV206" s="14" t="s">
        <v>83</v>
      </c>
      <c r="AW206" s="14" t="s">
        <v>30</v>
      </c>
      <c r="AX206" s="14" t="s">
        <v>73</v>
      </c>
      <c r="AY206" s="253" t="s">
        <v>139</v>
      </c>
    </row>
    <row r="207" s="15" customFormat="1">
      <c r="A207" s="15"/>
      <c r="B207" s="254"/>
      <c r="C207" s="255"/>
      <c r="D207" s="234" t="s">
        <v>148</v>
      </c>
      <c r="E207" s="256" t="s">
        <v>1</v>
      </c>
      <c r="F207" s="257" t="s">
        <v>153</v>
      </c>
      <c r="G207" s="255"/>
      <c r="H207" s="258">
        <v>10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148</v>
      </c>
      <c r="AU207" s="264" t="s">
        <v>81</v>
      </c>
      <c r="AV207" s="15" t="s">
        <v>147</v>
      </c>
      <c r="AW207" s="15" t="s">
        <v>30</v>
      </c>
      <c r="AX207" s="15" t="s">
        <v>81</v>
      </c>
      <c r="AY207" s="264" t="s">
        <v>139</v>
      </c>
    </row>
    <row r="208" s="2" customFormat="1" ht="24.15" customHeight="1">
      <c r="A208" s="38"/>
      <c r="B208" s="39"/>
      <c r="C208" s="219" t="s">
        <v>303</v>
      </c>
      <c r="D208" s="219" t="s">
        <v>142</v>
      </c>
      <c r="E208" s="220" t="s">
        <v>1121</v>
      </c>
      <c r="F208" s="221" t="s">
        <v>1122</v>
      </c>
      <c r="G208" s="222" t="s">
        <v>1113</v>
      </c>
      <c r="H208" s="223">
        <v>15</v>
      </c>
      <c r="I208" s="224"/>
      <c r="J208" s="225">
        <f>ROUND(I208*H208,2)</f>
        <v>0</v>
      </c>
      <c r="K208" s="221" t="s">
        <v>146</v>
      </c>
      <c r="L208" s="44"/>
      <c r="M208" s="226" t="s">
        <v>1</v>
      </c>
      <c r="N208" s="227" t="s">
        <v>40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1307</v>
      </c>
      <c r="AT208" s="230" t="s">
        <v>142</v>
      </c>
      <c r="AU208" s="230" t="s">
        <v>81</v>
      </c>
      <c r="AY208" s="17" t="s">
        <v>139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147</v>
      </c>
      <c r="BK208" s="231">
        <f>ROUND(I208*H208,2)</f>
        <v>0</v>
      </c>
      <c r="BL208" s="17" t="s">
        <v>1307</v>
      </c>
      <c r="BM208" s="230" t="s">
        <v>315</v>
      </c>
    </row>
    <row r="209" s="13" customFormat="1">
      <c r="A209" s="13"/>
      <c r="B209" s="232"/>
      <c r="C209" s="233"/>
      <c r="D209" s="234" t="s">
        <v>148</v>
      </c>
      <c r="E209" s="235" t="s">
        <v>1</v>
      </c>
      <c r="F209" s="236" t="s">
        <v>1387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148</v>
      </c>
      <c r="AU209" s="242" t="s">
        <v>81</v>
      </c>
      <c r="AV209" s="13" t="s">
        <v>81</v>
      </c>
      <c r="AW209" s="13" t="s">
        <v>30</v>
      </c>
      <c r="AX209" s="13" t="s">
        <v>73</v>
      </c>
      <c r="AY209" s="242" t="s">
        <v>139</v>
      </c>
    </row>
    <row r="210" s="14" customFormat="1">
      <c r="A210" s="14"/>
      <c r="B210" s="243"/>
      <c r="C210" s="244"/>
      <c r="D210" s="234" t="s">
        <v>148</v>
      </c>
      <c r="E210" s="245" t="s">
        <v>1</v>
      </c>
      <c r="F210" s="246" t="s">
        <v>8</v>
      </c>
      <c r="G210" s="244"/>
      <c r="H210" s="247">
        <v>15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148</v>
      </c>
      <c r="AU210" s="253" t="s">
        <v>81</v>
      </c>
      <c r="AV210" s="14" t="s">
        <v>83</v>
      </c>
      <c r="AW210" s="14" t="s">
        <v>30</v>
      </c>
      <c r="AX210" s="14" t="s">
        <v>73</v>
      </c>
      <c r="AY210" s="253" t="s">
        <v>139</v>
      </c>
    </row>
    <row r="211" s="15" customFormat="1">
      <c r="A211" s="15"/>
      <c r="B211" s="254"/>
      <c r="C211" s="255"/>
      <c r="D211" s="234" t="s">
        <v>148</v>
      </c>
      <c r="E211" s="256" t="s">
        <v>1</v>
      </c>
      <c r="F211" s="257" t="s">
        <v>153</v>
      </c>
      <c r="G211" s="255"/>
      <c r="H211" s="258">
        <v>15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148</v>
      </c>
      <c r="AU211" s="264" t="s">
        <v>81</v>
      </c>
      <c r="AV211" s="15" t="s">
        <v>147</v>
      </c>
      <c r="AW211" s="15" t="s">
        <v>30</v>
      </c>
      <c r="AX211" s="15" t="s">
        <v>81</v>
      </c>
      <c r="AY211" s="264" t="s">
        <v>139</v>
      </c>
    </row>
    <row r="212" s="12" customFormat="1" ht="25.92" customHeight="1">
      <c r="A212" s="12"/>
      <c r="B212" s="203"/>
      <c r="C212" s="204"/>
      <c r="D212" s="205" t="s">
        <v>72</v>
      </c>
      <c r="E212" s="206" t="s">
        <v>1132</v>
      </c>
      <c r="F212" s="206" t="s">
        <v>1133</v>
      </c>
      <c r="G212" s="204"/>
      <c r="H212" s="204"/>
      <c r="I212" s="207"/>
      <c r="J212" s="208">
        <f>BK212</f>
        <v>0</v>
      </c>
      <c r="K212" s="204"/>
      <c r="L212" s="209"/>
      <c r="M212" s="210"/>
      <c r="N212" s="211"/>
      <c r="O212" s="211"/>
      <c r="P212" s="212">
        <f>P213</f>
        <v>0</v>
      </c>
      <c r="Q212" s="211"/>
      <c r="R212" s="212">
        <f>R213</f>
        <v>0</v>
      </c>
      <c r="S212" s="211"/>
      <c r="T212" s="213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164</v>
      </c>
      <c r="AT212" s="215" t="s">
        <v>72</v>
      </c>
      <c r="AU212" s="215" t="s">
        <v>73</v>
      </c>
      <c r="AY212" s="214" t="s">
        <v>139</v>
      </c>
      <c r="BK212" s="216">
        <f>BK213</f>
        <v>0</v>
      </c>
    </row>
    <row r="213" s="12" customFormat="1" ht="22.8" customHeight="1">
      <c r="A213" s="12"/>
      <c r="B213" s="203"/>
      <c r="C213" s="204"/>
      <c r="D213" s="205" t="s">
        <v>72</v>
      </c>
      <c r="E213" s="217" t="s">
        <v>1153</v>
      </c>
      <c r="F213" s="217" t="s">
        <v>1154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P214</f>
        <v>0</v>
      </c>
      <c r="Q213" s="211"/>
      <c r="R213" s="212">
        <f>R214</f>
        <v>0</v>
      </c>
      <c r="S213" s="211"/>
      <c r="T213" s="213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164</v>
      </c>
      <c r="AT213" s="215" t="s">
        <v>72</v>
      </c>
      <c r="AU213" s="215" t="s">
        <v>81</v>
      </c>
      <c r="AY213" s="214" t="s">
        <v>139</v>
      </c>
      <c r="BK213" s="216">
        <f>BK214</f>
        <v>0</v>
      </c>
    </row>
    <row r="214" s="2" customFormat="1" ht="14.4" customHeight="1">
      <c r="A214" s="38"/>
      <c r="B214" s="39"/>
      <c r="C214" s="219" t="s">
        <v>226</v>
      </c>
      <c r="D214" s="219" t="s">
        <v>142</v>
      </c>
      <c r="E214" s="220" t="s">
        <v>1156</v>
      </c>
      <c r="F214" s="221" t="s">
        <v>1154</v>
      </c>
      <c r="G214" s="222" t="s">
        <v>1138</v>
      </c>
      <c r="H214" s="223">
        <v>1</v>
      </c>
      <c r="I214" s="224"/>
      <c r="J214" s="225">
        <f>ROUND(I214*H214,2)</f>
        <v>0</v>
      </c>
      <c r="K214" s="221" t="s">
        <v>146</v>
      </c>
      <c r="L214" s="44"/>
      <c r="M214" s="286" t="s">
        <v>1</v>
      </c>
      <c r="N214" s="287" t="s">
        <v>40</v>
      </c>
      <c r="O214" s="281"/>
      <c r="P214" s="288">
        <f>O214*H214</f>
        <v>0</v>
      </c>
      <c r="Q214" s="288">
        <v>0</v>
      </c>
      <c r="R214" s="288">
        <f>Q214*H214</f>
        <v>0</v>
      </c>
      <c r="S214" s="288">
        <v>0</v>
      </c>
      <c r="T214" s="28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1145</v>
      </c>
      <c r="AT214" s="230" t="s">
        <v>142</v>
      </c>
      <c r="AU214" s="230" t="s">
        <v>83</v>
      </c>
      <c r="AY214" s="17" t="s">
        <v>139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147</v>
      </c>
      <c r="BK214" s="231">
        <f>ROUND(I214*H214,2)</f>
        <v>0</v>
      </c>
      <c r="BL214" s="17" t="s">
        <v>1145</v>
      </c>
      <c r="BM214" s="230" t="s">
        <v>1388</v>
      </c>
    </row>
    <row r="215" s="2" customFormat="1" ht="6.96" customHeight="1">
      <c r="A215" s="38"/>
      <c r="B215" s="67"/>
      <c r="C215" s="68"/>
      <c r="D215" s="68"/>
      <c r="E215" s="68"/>
      <c r="F215" s="68"/>
      <c r="G215" s="68"/>
      <c r="H215" s="68"/>
      <c r="I215" s="68"/>
      <c r="J215" s="68"/>
      <c r="K215" s="68"/>
      <c r="L215" s="44"/>
      <c r="M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</sheetData>
  <sheetProtection sheet="1" autoFilter="0" formatColumns="0" formatRows="0" objects="1" scenarios="1" spinCount="100000" saltValue="YmsgmKP1uMvDHrfF/Io11vKE86rg7/lwHdDQ99izQ9cNPMx42V7WMQscZz6qQfIjyG2hGGxjhB9xCnG0B4YhIw==" hashValue="yh9RR8RrsrUkqS+KBzZJuKe80tnGzqoEkSToZGBAq9qymXPKNcXmzHIwQchHk207aPHwuN2tiBbu7c4zc6ASmg==" algorithmName="SHA-512" password="CC35"/>
  <autoFilter ref="C126:K21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2020-09-03T09:51:00Z</dcterms:created>
  <dcterms:modified xsi:type="dcterms:W3CDTF">2020-09-03T09:51:08Z</dcterms:modified>
</cp:coreProperties>
</file>